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680" windowHeight="11325"/>
  </bookViews>
  <sheets>
    <sheet name="Mit median" sheetId="1" r:id="rId1"/>
    <sheet name="Top 30 Marken" sheetId="2" r:id="rId2"/>
    <sheet name="Antriebsarten" sheetId="3" r:id="rId3"/>
    <sheet name="CO2" sheetId="5" r:id="rId4"/>
    <sheet name="AE" sheetId="8" r:id="rId5"/>
  </sheets>
  <calcPr calcId="125725"/>
</workbook>
</file>

<file path=xl/calcChain.xml><?xml version="1.0" encoding="utf-8"?>
<calcChain xmlns="http://schemas.openxmlformats.org/spreadsheetml/2006/main">
  <c r="Q102" i="3"/>
  <c r="Q103"/>
  <c r="Q104"/>
  <c r="Q105"/>
  <c r="Q106"/>
  <c r="Q107"/>
  <c r="Q108"/>
  <c r="Q109"/>
  <c r="Q110"/>
  <c r="Q111"/>
  <c r="Q112"/>
  <c r="Q115" s="1"/>
  <c r="P102"/>
  <c r="P103"/>
  <c r="P104"/>
  <c r="P105"/>
  <c r="P106"/>
  <c r="P107"/>
  <c r="P108"/>
  <c r="P109"/>
  <c r="P110"/>
  <c r="P111"/>
  <c r="P112"/>
  <c r="O101"/>
  <c r="O102"/>
  <c r="O103"/>
  <c r="O104"/>
  <c r="O105"/>
  <c r="O106"/>
  <c r="O107"/>
  <c r="O108"/>
  <c r="O109"/>
  <c r="O110"/>
  <c r="O111"/>
  <c r="O112"/>
  <c r="O115" s="1"/>
  <c r="N101"/>
  <c r="N102"/>
  <c r="N103"/>
  <c r="N104"/>
  <c r="N105"/>
  <c r="N106"/>
  <c r="N107"/>
  <c r="N108"/>
  <c r="N109"/>
  <c r="N110"/>
  <c r="N111"/>
  <c r="N112"/>
  <c r="L101"/>
  <c r="L102"/>
  <c r="L103"/>
  <c r="L104"/>
  <c r="L105"/>
  <c r="L106"/>
  <c r="L107"/>
  <c r="L108"/>
  <c r="L109"/>
  <c r="L110"/>
  <c r="L111"/>
  <c r="L112"/>
  <c r="M115"/>
  <c r="M103"/>
  <c r="M104"/>
  <c r="M105"/>
  <c r="M106"/>
  <c r="M107"/>
  <c r="M108"/>
  <c r="M109"/>
  <c r="M110"/>
  <c r="M111"/>
  <c r="M112"/>
  <c r="L115"/>
  <c r="N114"/>
  <c r="O114"/>
  <c r="P114"/>
  <c r="Q114"/>
  <c r="N115"/>
  <c r="P115"/>
  <c r="L114"/>
  <c r="M114" l="1"/>
  <c r="D90" i="5"/>
  <c r="C90"/>
  <c r="D114" i="3"/>
  <c r="E114"/>
  <c r="F114"/>
  <c r="G114"/>
  <c r="H114"/>
  <c r="I114"/>
  <c r="C114"/>
  <c r="E31" i="1"/>
  <c r="F29"/>
  <c r="C3" l="1"/>
  <c r="H31"/>
  <c r="B31"/>
  <c r="I29"/>
  <c r="C29"/>
  <c r="F18" l="1"/>
  <c r="C34" i="2" l="1"/>
  <c r="I4" i="1" l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"/>
  <c r="F4"/>
  <c r="F5"/>
  <c r="F6"/>
  <c r="F7"/>
  <c r="F8"/>
  <c r="F9"/>
  <c r="F10"/>
  <c r="F11"/>
  <c r="F12"/>
  <c r="F13"/>
  <c r="F14"/>
  <c r="F15"/>
  <c r="F16"/>
  <c r="F17"/>
  <c r="F19"/>
  <c r="F20"/>
  <c r="F21"/>
  <c r="F22"/>
  <c r="F23"/>
  <c r="F24"/>
  <c r="F25"/>
  <c r="F26"/>
  <c r="F27"/>
  <c r="F28"/>
  <c r="F3"/>
  <c r="C4"/>
  <c r="C5"/>
  <c r="C6"/>
  <c r="C7"/>
  <c r="C8"/>
  <c r="C9"/>
  <c r="C10"/>
  <c r="C11"/>
  <c r="C12"/>
  <c r="C13"/>
  <c r="C14"/>
  <c r="C15"/>
  <c r="C16"/>
  <c r="C17"/>
  <c r="C18"/>
  <c r="C19"/>
  <c r="C20"/>
  <c r="C21"/>
  <c r="C23"/>
  <c r="C24"/>
  <c r="C25"/>
  <c r="C26"/>
  <c r="C27"/>
  <c r="C28"/>
  <c r="C22"/>
  <c r="M102" i="3" l="1"/>
  <c r="F34" i="2" l="1"/>
  <c r="M101" i="3" l="1"/>
  <c r="P101"/>
  <c r="Q101"/>
  <c r="L4" l="1"/>
  <c r="M4"/>
  <c r="N4"/>
  <c r="O4"/>
  <c r="P4"/>
  <c r="Q4"/>
  <c r="L5"/>
  <c r="M5"/>
  <c r="N5"/>
  <c r="O5"/>
  <c r="P5"/>
  <c r="Q5"/>
  <c r="L6"/>
  <c r="M6"/>
  <c r="N6"/>
  <c r="O6"/>
  <c r="P6"/>
  <c r="Q6"/>
  <c r="L7"/>
  <c r="M7"/>
  <c r="N7"/>
  <c r="O7"/>
  <c r="P7"/>
  <c r="Q7"/>
  <c r="L8"/>
  <c r="M8"/>
  <c r="N8"/>
  <c r="O8"/>
  <c r="P8"/>
  <c r="Q8"/>
  <c r="L9"/>
  <c r="M9"/>
  <c r="N9"/>
  <c r="O9"/>
  <c r="P9"/>
  <c r="Q9"/>
  <c r="L10"/>
  <c r="M10"/>
  <c r="N10"/>
  <c r="O10"/>
  <c r="P10"/>
  <c r="Q10"/>
  <c r="L11"/>
  <c r="M11"/>
  <c r="N11"/>
  <c r="O11"/>
  <c r="P11"/>
  <c r="Q11"/>
  <c r="L12"/>
  <c r="M12"/>
  <c r="N12"/>
  <c r="O12"/>
  <c r="P12"/>
  <c r="Q12"/>
  <c r="L13"/>
  <c r="M13"/>
  <c r="N13"/>
  <c r="O13"/>
  <c r="P13"/>
  <c r="Q13"/>
  <c r="L14"/>
  <c r="M14"/>
  <c r="N14"/>
  <c r="O14"/>
  <c r="P14"/>
  <c r="Q14"/>
  <c r="L15"/>
  <c r="M15"/>
  <c r="N15"/>
  <c r="O15"/>
  <c r="P15"/>
  <c r="Q15"/>
  <c r="L16"/>
  <c r="M16"/>
  <c r="N16"/>
  <c r="O16"/>
  <c r="P16"/>
  <c r="Q16"/>
  <c r="L17"/>
  <c r="M17"/>
  <c r="N17"/>
  <c r="O17"/>
  <c r="P17"/>
  <c r="Q17"/>
  <c r="L18"/>
  <c r="M18"/>
  <c r="N18"/>
  <c r="O18"/>
  <c r="P18"/>
  <c r="Q18"/>
  <c r="L19"/>
  <c r="M19"/>
  <c r="N19"/>
  <c r="O19"/>
  <c r="P19"/>
  <c r="Q19"/>
  <c r="L20"/>
  <c r="M20"/>
  <c r="N20"/>
  <c r="O20"/>
  <c r="P20"/>
  <c r="Q20"/>
  <c r="L21"/>
  <c r="M21"/>
  <c r="N21"/>
  <c r="O21"/>
  <c r="P21"/>
  <c r="Q21"/>
  <c r="L22"/>
  <c r="M22"/>
  <c r="N22"/>
  <c r="O22"/>
  <c r="P22"/>
  <c r="Q22"/>
  <c r="L23"/>
  <c r="M23"/>
  <c r="N23"/>
  <c r="O23"/>
  <c r="P23"/>
  <c r="Q23"/>
  <c r="L24"/>
  <c r="M24"/>
  <c r="N24"/>
  <c r="O24"/>
  <c r="P24"/>
  <c r="Q24"/>
  <c r="L25"/>
  <c r="M25"/>
  <c r="N25"/>
  <c r="O25"/>
  <c r="P25"/>
  <c r="Q25"/>
  <c r="L26"/>
  <c r="M26"/>
  <c r="N26"/>
  <c r="O26"/>
  <c r="P26"/>
  <c r="Q26"/>
  <c r="L27"/>
  <c r="M27"/>
  <c r="N27"/>
  <c r="O27"/>
  <c r="P27"/>
  <c r="Q27"/>
  <c r="L28"/>
  <c r="M28"/>
  <c r="N28"/>
  <c r="O28"/>
  <c r="P28"/>
  <c r="Q28"/>
  <c r="L29"/>
  <c r="M29"/>
  <c r="N29"/>
  <c r="O29"/>
  <c r="P29"/>
  <c r="Q29"/>
  <c r="L30"/>
  <c r="M30"/>
  <c r="N30"/>
  <c r="O30"/>
  <c r="P30"/>
  <c r="Q30"/>
  <c r="L31"/>
  <c r="M31"/>
  <c r="N31"/>
  <c r="O31"/>
  <c r="P31"/>
  <c r="Q31"/>
  <c r="L32"/>
  <c r="M32"/>
  <c r="N32"/>
  <c r="O32"/>
  <c r="P32"/>
  <c r="Q32"/>
  <c r="L33"/>
  <c r="M33"/>
  <c r="N33"/>
  <c r="O33"/>
  <c r="P33"/>
  <c r="Q33"/>
  <c r="L34"/>
  <c r="M34"/>
  <c r="N34"/>
  <c r="O34"/>
  <c r="P34"/>
  <c r="Q34"/>
  <c r="L35"/>
  <c r="M35"/>
  <c r="N35"/>
  <c r="O35"/>
  <c r="P35"/>
  <c r="Q35"/>
  <c r="L36"/>
  <c r="M36"/>
  <c r="N36"/>
  <c r="O36"/>
  <c r="P36"/>
  <c r="Q36"/>
  <c r="L37"/>
  <c r="M37"/>
  <c r="N37"/>
  <c r="O37"/>
  <c r="P37"/>
  <c r="Q37"/>
  <c r="L38"/>
  <c r="M38"/>
  <c r="N38"/>
  <c r="O38"/>
  <c r="P38"/>
  <c r="Q38"/>
  <c r="L39"/>
  <c r="M39"/>
  <c r="N39"/>
  <c r="O39"/>
  <c r="P39"/>
  <c r="Q39"/>
  <c r="L40"/>
  <c r="M40"/>
  <c r="N40"/>
  <c r="O40"/>
  <c r="P40"/>
  <c r="Q40"/>
  <c r="L41"/>
  <c r="M41"/>
  <c r="N41"/>
  <c r="O41"/>
  <c r="P41"/>
  <c r="Q41"/>
  <c r="L42"/>
  <c r="M42"/>
  <c r="N42"/>
  <c r="O42"/>
  <c r="P42"/>
  <c r="Q42"/>
  <c r="L43"/>
  <c r="M43"/>
  <c r="N43"/>
  <c r="O43"/>
  <c r="P43"/>
  <c r="Q43"/>
  <c r="L44"/>
  <c r="M44"/>
  <c r="N44"/>
  <c r="O44"/>
  <c r="P44"/>
  <c r="Q44"/>
  <c r="L45"/>
  <c r="M45"/>
  <c r="N45"/>
  <c r="O45"/>
  <c r="P45"/>
  <c r="Q45"/>
  <c r="L46"/>
  <c r="M46"/>
  <c r="N46"/>
  <c r="O46"/>
  <c r="P46"/>
  <c r="Q46"/>
  <c r="L47"/>
  <c r="M47"/>
  <c r="N47"/>
  <c r="O47"/>
  <c r="P47"/>
  <c r="Q47"/>
  <c r="L48"/>
  <c r="M48"/>
  <c r="N48"/>
  <c r="O48"/>
  <c r="P48"/>
  <c r="Q48"/>
  <c r="L49"/>
  <c r="M49"/>
  <c r="N49"/>
  <c r="O49"/>
  <c r="P49"/>
  <c r="Q49"/>
  <c r="L50"/>
  <c r="M50"/>
  <c r="N50"/>
  <c r="O50"/>
  <c r="P50"/>
  <c r="Q50"/>
  <c r="L51"/>
  <c r="M51"/>
  <c r="N51"/>
  <c r="O51"/>
  <c r="P51"/>
  <c r="Q51"/>
  <c r="L52"/>
  <c r="M52"/>
  <c r="N52"/>
  <c r="O52"/>
  <c r="P52"/>
  <c r="Q52"/>
  <c r="L53"/>
  <c r="M53"/>
  <c r="N53"/>
  <c r="O53"/>
  <c r="P53"/>
  <c r="Q53"/>
  <c r="L54"/>
  <c r="M54"/>
  <c r="N54"/>
  <c r="O54"/>
  <c r="P54"/>
  <c r="Q54"/>
  <c r="L55"/>
  <c r="M55"/>
  <c r="N55"/>
  <c r="O55"/>
  <c r="P55"/>
  <c r="Q55"/>
  <c r="L56"/>
  <c r="M56"/>
  <c r="N56"/>
  <c r="O56"/>
  <c r="P56"/>
  <c r="Q56"/>
  <c r="L57"/>
  <c r="M57"/>
  <c r="N57"/>
  <c r="O57"/>
  <c r="P57"/>
  <c r="Q57"/>
  <c r="L58"/>
  <c r="M58"/>
  <c r="N58"/>
  <c r="O58"/>
  <c r="P58"/>
  <c r="Q58"/>
  <c r="L59"/>
  <c r="M59"/>
  <c r="N59"/>
  <c r="O59"/>
  <c r="P59"/>
  <c r="Q59"/>
  <c r="L60"/>
  <c r="M60"/>
  <c r="N60"/>
  <c r="O60"/>
  <c r="P60"/>
  <c r="Q60"/>
  <c r="L61"/>
  <c r="M61"/>
  <c r="N61"/>
  <c r="O61"/>
  <c r="P61"/>
  <c r="Q61"/>
  <c r="L62"/>
  <c r="M62"/>
  <c r="N62"/>
  <c r="O62"/>
  <c r="P62"/>
  <c r="Q62"/>
  <c r="L63"/>
  <c r="M63"/>
  <c r="N63"/>
  <c r="O63"/>
  <c r="P63"/>
  <c r="Q63"/>
  <c r="L64"/>
  <c r="M64"/>
  <c r="N64"/>
  <c r="O64"/>
  <c r="P64"/>
  <c r="Q64"/>
  <c r="L65"/>
  <c r="M65"/>
  <c r="N65"/>
  <c r="O65"/>
  <c r="P65"/>
  <c r="Q65"/>
  <c r="L66"/>
  <c r="M66"/>
  <c r="N66"/>
  <c r="O66"/>
  <c r="P66"/>
  <c r="Q66"/>
  <c r="L67"/>
  <c r="M67"/>
  <c r="N67"/>
  <c r="O67"/>
  <c r="P67"/>
  <c r="Q67"/>
  <c r="L68"/>
  <c r="M68"/>
  <c r="N68"/>
  <c r="O68"/>
  <c r="P68"/>
  <c r="Q68"/>
  <c r="L69"/>
  <c r="M69"/>
  <c r="N69"/>
  <c r="O69"/>
  <c r="P69"/>
  <c r="Q69"/>
  <c r="L70"/>
  <c r="M70"/>
  <c r="N70"/>
  <c r="O70"/>
  <c r="P70"/>
  <c r="Q70"/>
  <c r="L71"/>
  <c r="M71"/>
  <c r="N71"/>
  <c r="O71"/>
  <c r="P71"/>
  <c r="Q71"/>
  <c r="L72"/>
  <c r="M72"/>
  <c r="N72"/>
  <c r="O72"/>
  <c r="P72"/>
  <c r="Q72"/>
  <c r="L73"/>
  <c r="M73"/>
  <c r="N73"/>
  <c r="O73"/>
  <c r="P73"/>
  <c r="Q73"/>
  <c r="L74"/>
  <c r="M74"/>
  <c r="N74"/>
  <c r="O74"/>
  <c r="P74"/>
  <c r="Q74"/>
  <c r="L75"/>
  <c r="M75"/>
  <c r="N75"/>
  <c r="O75"/>
  <c r="P75"/>
  <c r="Q75"/>
  <c r="L76"/>
  <c r="M76"/>
  <c r="N76"/>
  <c r="O76"/>
  <c r="P76"/>
  <c r="Q76"/>
  <c r="L77"/>
  <c r="M77"/>
  <c r="N77"/>
  <c r="O77"/>
  <c r="P77"/>
  <c r="Q77"/>
  <c r="L78"/>
  <c r="M78"/>
  <c r="N78"/>
  <c r="O78"/>
  <c r="P78"/>
  <c r="Q78"/>
  <c r="L79"/>
  <c r="M79"/>
  <c r="N79"/>
  <c r="O79"/>
  <c r="P79"/>
  <c r="Q79"/>
  <c r="L80"/>
  <c r="M80"/>
  <c r="N80"/>
  <c r="O80"/>
  <c r="P80"/>
  <c r="Q80"/>
  <c r="L81"/>
  <c r="M81"/>
  <c r="N81"/>
  <c r="O81"/>
  <c r="P81"/>
  <c r="Q81"/>
  <c r="L82"/>
  <c r="M82"/>
  <c r="N82"/>
  <c r="O82"/>
  <c r="P82"/>
  <c r="Q82"/>
  <c r="L83"/>
  <c r="M83"/>
  <c r="N83"/>
  <c r="O83"/>
  <c r="P83"/>
  <c r="Q83"/>
  <c r="L84"/>
  <c r="M84"/>
  <c r="N84"/>
  <c r="O84"/>
  <c r="P84"/>
  <c r="Q84"/>
  <c r="L85"/>
  <c r="M85"/>
  <c r="N85"/>
  <c r="O85"/>
  <c r="P85"/>
  <c r="Q85"/>
  <c r="L86"/>
  <c r="M86"/>
  <c r="N86"/>
  <c r="O86"/>
  <c r="P86"/>
  <c r="Q86"/>
  <c r="L87"/>
  <c r="M87"/>
  <c r="N87"/>
  <c r="O87"/>
  <c r="P87"/>
  <c r="Q87"/>
  <c r="L88"/>
  <c r="M88"/>
  <c r="N88"/>
  <c r="O88"/>
  <c r="P88"/>
  <c r="Q88"/>
  <c r="L89"/>
  <c r="M89"/>
  <c r="N89"/>
  <c r="O89"/>
  <c r="P89"/>
  <c r="Q89"/>
  <c r="L90"/>
  <c r="M90"/>
  <c r="N90"/>
  <c r="O90"/>
  <c r="P90"/>
  <c r="Q90"/>
  <c r="L91"/>
  <c r="M91"/>
  <c r="N91"/>
  <c r="O91"/>
  <c r="P91"/>
  <c r="Q91"/>
  <c r="L92"/>
  <c r="M92"/>
  <c r="N92"/>
  <c r="O92"/>
  <c r="P92"/>
  <c r="Q92"/>
  <c r="L93"/>
  <c r="M93"/>
  <c r="N93"/>
  <c r="O93"/>
  <c r="P93"/>
  <c r="Q93"/>
  <c r="L94"/>
  <c r="M94"/>
  <c r="N94"/>
  <c r="O94"/>
  <c r="P94"/>
  <c r="Q94"/>
  <c r="L95"/>
  <c r="M95"/>
  <c r="N95"/>
  <c r="O95"/>
  <c r="P95"/>
  <c r="Q95"/>
  <c r="L96"/>
  <c r="M96"/>
  <c r="N96"/>
  <c r="O96"/>
  <c r="P96"/>
  <c r="Q96"/>
  <c r="L97"/>
  <c r="M97"/>
  <c r="N97"/>
  <c r="O97"/>
  <c r="P97"/>
  <c r="Q97"/>
  <c r="L98"/>
  <c r="M98"/>
  <c r="N98"/>
  <c r="O98"/>
  <c r="P98"/>
  <c r="Q98"/>
  <c r="L99"/>
  <c r="M99"/>
  <c r="N99"/>
  <c r="O99"/>
  <c r="P99"/>
  <c r="Q99"/>
  <c r="L100"/>
  <c r="M100"/>
  <c r="N100"/>
  <c r="O100"/>
  <c r="P100"/>
  <c r="Q100"/>
  <c r="Q3"/>
  <c r="P3"/>
  <c r="O3"/>
  <c r="N3"/>
  <c r="M3"/>
  <c r="L3"/>
</calcChain>
</file>

<file path=xl/sharedStrings.xml><?xml version="1.0" encoding="utf-8"?>
<sst xmlns="http://schemas.openxmlformats.org/spreadsheetml/2006/main" count="75" uniqueCount="61">
  <si>
    <t>Gesamtjahr</t>
  </si>
  <si>
    <t>VW</t>
  </si>
  <si>
    <t>MERCEDES</t>
  </si>
  <si>
    <t>BMW</t>
  </si>
  <si>
    <t>AUDI</t>
  </si>
  <si>
    <t>SKODA</t>
  </si>
  <si>
    <t>SEAT</t>
  </si>
  <si>
    <t>OPEL</t>
  </si>
  <si>
    <t>FORD</t>
  </si>
  <si>
    <t>HYUNDAI</t>
  </si>
  <si>
    <t>TOYOTA</t>
  </si>
  <si>
    <t>KIA</t>
  </si>
  <si>
    <t>DACIA</t>
  </si>
  <si>
    <t xml:space="preserve"> </t>
  </si>
  <si>
    <t>Marktanteil</t>
  </si>
  <si>
    <t>ggü. Vorjahr</t>
  </si>
  <si>
    <t>Gesamt</t>
  </si>
  <si>
    <t>normal Hybrid</t>
  </si>
  <si>
    <t>Plug-in-Hybrid</t>
  </si>
  <si>
    <t>Elektro</t>
  </si>
  <si>
    <t>Gas</t>
  </si>
  <si>
    <t>NZ</t>
  </si>
  <si>
    <t>MA</t>
  </si>
  <si>
    <t>Benzin</t>
  </si>
  <si>
    <t>Diesel</t>
  </si>
  <si>
    <t xml:space="preserve">Veränderung zum Vorjahresmonat </t>
  </si>
  <si>
    <t>Quelle: VDA</t>
  </si>
  <si>
    <t>Quelle: KBA</t>
  </si>
  <si>
    <t>PEUGEOT</t>
  </si>
  <si>
    <t>Neuzulassungen in Deutschland</t>
  </si>
  <si>
    <t>VOLVO</t>
  </si>
  <si>
    <t>RENAULT</t>
  </si>
  <si>
    <t>MAZDA</t>
  </si>
  <si>
    <t>FIAT</t>
  </si>
  <si>
    <t>NISSAN</t>
  </si>
  <si>
    <t>CITROEN</t>
  </si>
  <si>
    <t>PORSCHE</t>
  </si>
  <si>
    <t>SUZUKI</t>
  </si>
  <si>
    <t>MINI</t>
  </si>
  <si>
    <t>TESLA</t>
  </si>
  <si>
    <t>MG ROEWE</t>
  </si>
  <si>
    <t>MITSUBISHI</t>
  </si>
  <si>
    <t>LAND ROVER</t>
  </si>
  <si>
    <t>JEEP</t>
  </si>
  <si>
    <t>BYD</t>
  </si>
  <si>
    <t>Ggü. Vorjahr</t>
  </si>
  <si>
    <t>übrige</t>
  </si>
  <si>
    <t>Auftragseingänge
deutscher Marken
aus Deutschland</t>
  </si>
  <si>
    <t>ggü. Vorjahr:</t>
  </si>
  <si>
    <t>1-12 Median
2015-2019</t>
  </si>
  <si>
    <t>LEAPMOTOR</t>
  </si>
  <si>
    <r>
      <t xml:space="preserve"> CO</t>
    </r>
    <r>
      <rPr>
        <b/>
        <vertAlign val="subscript"/>
        <sz val="11"/>
        <color rgb="FF000000"/>
        <rFont val="Arial"/>
        <family val="2"/>
      </rPr>
      <t xml:space="preserve">2 </t>
    </r>
    <r>
      <rPr>
        <b/>
        <sz val="11"/>
        <color rgb="FF000000"/>
        <rFont val="Arial"/>
        <family val="2"/>
      </rPr>
      <t xml:space="preserve">[g/km] </t>
    </r>
  </si>
  <si>
    <t xml:space="preserve"> MA BEV</t>
  </si>
  <si>
    <t>ggü. Vormonat</t>
  </si>
  <si>
    <t>Jan -Dez 25</t>
  </si>
  <si>
    <t>Top 30 Marken im Januar</t>
  </si>
  <si>
    <t>Februar</t>
  </si>
  <si>
    <t>02 Median
2015-2019</t>
  </si>
  <si>
    <t>Jan- Feb</t>
  </si>
  <si>
    <t>1-2 Median
2015-2019</t>
  </si>
  <si>
    <t>HONDA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</si>
</sst>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.0"/>
    <numFmt numFmtId="166" formatCode="\+0%;\-0%"/>
    <numFmt numFmtId="167" formatCode="\+0.0%;\-0.0%"/>
  </numFmts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sz val="10"/>
      <color rgb="FF01020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9"/>
      <color rgb="FF000000"/>
      <name val="Arial"/>
      <family val="2"/>
    </font>
    <font>
      <i/>
      <sz val="10"/>
      <color rgb="FF010205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</cellStyleXfs>
  <cellXfs count="77">
    <xf numFmtId="0" fontId="0" fillId="0" borderId="0" xfId="0"/>
    <xf numFmtId="0" fontId="0" fillId="0" borderId="0" xfId="0" applyBorder="1"/>
    <xf numFmtId="3" fontId="0" fillId="0" borderId="0" xfId="0" applyNumberFormat="1" applyBorder="1"/>
    <xf numFmtId="49" fontId="6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0" fillId="0" borderId="0" xfId="1" applyNumberFormat="1" applyFont="1" applyBorder="1"/>
    <xf numFmtId="164" fontId="0" fillId="0" borderId="0" xfId="1" applyNumberFormat="1" applyFont="1"/>
    <xf numFmtId="166" fontId="0" fillId="0" borderId="0" xfId="0" applyNumberFormat="1" applyFill="1" applyBorder="1"/>
    <xf numFmtId="3" fontId="0" fillId="0" borderId="0" xfId="0" applyNumberFormat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" fontId="2" fillId="0" borderId="0" xfId="0" applyNumberFormat="1" applyFont="1" applyBorder="1"/>
    <xf numFmtId="0" fontId="2" fillId="0" borderId="0" xfId="0" applyFont="1" applyBorder="1"/>
    <xf numFmtId="17" fontId="9" fillId="0" borderId="0" xfId="2" applyNumberFormat="1" applyFont="1" applyAlignment="1">
      <alignment horizontal="left"/>
    </xf>
    <xf numFmtId="17" fontId="9" fillId="0" borderId="0" xfId="2" applyNumberFormat="1" applyFont="1" applyFill="1" applyAlignment="1">
      <alignment horizontal="left"/>
    </xf>
    <xf numFmtId="17" fontId="8" fillId="0" borderId="0" xfId="0" applyNumberFormat="1" applyFont="1" applyBorder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3" fontId="0" fillId="0" borderId="0" xfId="0" applyNumberFormat="1" applyFill="1" applyBorder="1"/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Continuous"/>
    </xf>
    <xf numFmtId="164" fontId="5" fillId="0" borderId="0" xfId="1" applyNumberFormat="1" applyFont="1" applyBorder="1" applyAlignment="1">
      <alignment horizontal="right" vertical="center"/>
    </xf>
    <xf numFmtId="9" fontId="0" fillId="0" borderId="0" xfId="0" applyNumberFormat="1"/>
    <xf numFmtId="164" fontId="3" fillId="0" borderId="0" xfId="4" applyNumberFormat="1" applyFont="1" applyFill="1" applyBorder="1"/>
    <xf numFmtId="167" fontId="2" fillId="0" borderId="0" xfId="0" applyNumberFormat="1" applyFont="1" applyFill="1" applyBorder="1"/>
    <xf numFmtId="49" fontId="5" fillId="0" borderId="0" xfId="0" applyNumberFormat="1" applyFont="1" applyBorder="1"/>
    <xf numFmtId="164" fontId="0" fillId="0" borderId="0" xfId="0" applyNumberFormat="1" applyBorder="1"/>
    <xf numFmtId="3" fontId="0" fillId="0" borderId="0" xfId="0" applyNumberFormat="1" applyFill="1"/>
    <xf numFmtId="166" fontId="0" fillId="0" borderId="0" xfId="0" applyNumberFormat="1" applyBorder="1" applyAlignment="1">
      <alignment horizontal="right" indent="4"/>
    </xf>
    <xf numFmtId="166" fontId="0" fillId="0" borderId="0" xfId="0" applyNumberFormat="1" applyAlignment="1">
      <alignment horizontal="right" indent="4"/>
    </xf>
    <xf numFmtId="166" fontId="0" fillId="0" borderId="0" xfId="0" applyNumberFormat="1" applyFill="1" applyBorder="1" applyAlignment="1">
      <alignment horizontal="right" indent="4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17" fontId="2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167" fontId="16" fillId="0" borderId="0" xfId="1" applyNumberFormat="1" applyFont="1"/>
    <xf numFmtId="165" fontId="0" fillId="0" borderId="0" xfId="0" applyNumberFormat="1" applyAlignment="1">
      <alignment horizontal="right" vertical="center" indent="2"/>
    </xf>
    <xf numFmtId="164" fontId="0" fillId="0" borderId="0" xfId="1" applyNumberFormat="1" applyFont="1" applyAlignment="1">
      <alignment horizontal="right" vertical="center" indent="2"/>
    </xf>
    <xf numFmtId="0" fontId="0" fillId="0" borderId="0" xfId="0" applyAlignment="1">
      <alignment horizontal="right" vertical="center" indent="2"/>
    </xf>
    <xf numFmtId="165" fontId="0" fillId="0" borderId="0" xfId="0" applyNumberFormat="1" applyBorder="1" applyAlignment="1">
      <alignment horizontal="right" vertical="center" indent="2"/>
    </xf>
    <xf numFmtId="165" fontId="0" fillId="0" borderId="0" xfId="0" applyNumberFormat="1" applyFill="1" applyBorder="1" applyAlignment="1">
      <alignment horizontal="right" vertical="center" indent="2"/>
    </xf>
    <xf numFmtId="164" fontId="0" fillId="0" borderId="0" xfId="1" applyNumberFormat="1" applyFon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3" fontId="16" fillId="0" borderId="0" xfId="0" applyNumberFormat="1" applyFont="1" applyBorder="1"/>
    <xf numFmtId="167" fontId="16" fillId="0" borderId="0" xfId="1" applyNumberFormat="1" applyFont="1" applyBorder="1"/>
    <xf numFmtId="1" fontId="19" fillId="0" borderId="0" xfId="1" applyNumberFormat="1" applyFont="1" applyFill="1" applyAlignment="1">
      <alignment horizontal="right"/>
    </xf>
    <xf numFmtId="3" fontId="16" fillId="0" borderId="0" xfId="0" applyNumberFormat="1" applyFont="1" applyBorder="1" applyAlignment="1">
      <alignment horizontal="right" vertical="center" indent="2"/>
    </xf>
    <xf numFmtId="164" fontId="16" fillId="0" borderId="0" xfId="1" applyNumberFormat="1" applyFont="1" applyAlignment="1">
      <alignment horizontal="right" vertical="center" indent="2"/>
    </xf>
    <xf numFmtId="1" fontId="19" fillId="0" borderId="0" xfId="1" applyNumberFormat="1" applyFont="1" applyFill="1" applyAlignment="1">
      <alignment horizontal="right" vertical="center" indent="2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0" xfId="6" applyFont="1" applyFill="1" applyBorder="1" applyAlignment="1">
      <alignment horizontal="left" vertical="top"/>
    </xf>
    <xf numFmtId="164" fontId="14" fillId="0" borderId="0" xfId="1" applyNumberFormat="1" applyFont="1" applyFill="1" applyBorder="1" applyAlignment="1">
      <alignment horizontal="right" vertical="center" indent="2"/>
    </xf>
    <xf numFmtId="167" fontId="3" fillId="0" borderId="0" xfId="4" applyNumberFormat="1" applyFont="1" applyFill="1" applyBorder="1" applyAlignment="1">
      <alignment horizontal="right" vertical="center" indent="2"/>
    </xf>
    <xf numFmtId="164" fontId="18" fillId="0" borderId="0" xfId="1" applyNumberFormat="1" applyFont="1" applyFill="1" applyBorder="1" applyAlignment="1">
      <alignment horizontal="right" vertical="center" indent="2"/>
    </xf>
    <xf numFmtId="167" fontId="19" fillId="0" borderId="0" xfId="4" applyNumberFormat="1" applyFont="1" applyFill="1" applyBorder="1" applyAlignment="1">
      <alignment horizontal="right" vertical="center" indent="2"/>
    </xf>
    <xf numFmtId="0" fontId="0" fillId="0" borderId="0" xfId="0" applyFill="1" applyBorder="1"/>
    <xf numFmtId="0" fontId="16" fillId="0" borderId="0" xfId="0" applyFont="1" applyFill="1" applyBorder="1"/>
    <xf numFmtId="49" fontId="17" fillId="0" borderId="0" xfId="6" applyNumberFormat="1" applyFont="1" applyFill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 indent="2"/>
    </xf>
    <xf numFmtId="49" fontId="10" fillId="0" borderId="0" xfId="6" applyNumberFormat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right" vertical="center"/>
    </xf>
    <xf numFmtId="167" fontId="2" fillId="0" borderId="0" xfId="0" applyNumberFormat="1" applyFont="1" applyFill="1" applyBorder="1" applyAlignment="1">
      <alignment horizontal="right" vertical="center" indent="2"/>
    </xf>
    <xf numFmtId="0" fontId="2" fillId="0" borderId="0" xfId="0" applyFont="1" applyFill="1" applyBorder="1" applyAlignment="1">
      <alignment horizontal="right" vertical="center" indent="2"/>
    </xf>
    <xf numFmtId="164" fontId="2" fillId="0" borderId="0" xfId="0" applyNumberFormat="1" applyFont="1" applyFill="1" applyBorder="1"/>
    <xf numFmtId="0" fontId="2" fillId="0" borderId="0" xfId="0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center" vertical="center" readingOrder="1"/>
    </xf>
  </cellXfs>
  <cellStyles count="7">
    <cellStyle name="Prozent" xfId="1" builtinId="5"/>
    <cellStyle name="Prozent 2" xfId="4"/>
    <cellStyle name="Standard" xfId="0" builtinId="0"/>
    <cellStyle name="Standard 2" xfId="2"/>
    <cellStyle name="style1698816084543" xfId="6"/>
    <cellStyle name="style1711937804448" xfId="5"/>
    <cellStyle name="style1711937804479" xfId="3"/>
  </cellStyles>
  <dxfs count="5">
    <dxf>
      <numFmt numFmtId="167" formatCode="\+0.0%;\-0.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%"/>
      <fill>
        <patternFill patternType="solid">
          <fgColor indexed="64"/>
          <bgColor rgb="FFFFFF00"/>
        </patternFill>
      </fill>
      <alignment horizontal="right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left" vertical="center" textRotation="0" wrapText="0" indent="0" relativeIndent="0" justifyLastLine="0" shrinkToFit="0" mergeCell="0" readingOrder="0"/>
    </dxf>
    <dxf>
      <fill>
        <patternFill patternType="solid">
          <fgColor indexed="64"/>
          <bgColor rgb="FFFFFF00"/>
        </patternFill>
      </fill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barChart>
        <c:barDir val="col"/>
        <c:grouping val="clustered"/>
        <c:ser>
          <c:idx val="0"/>
          <c:order val="0"/>
          <c:cat>
            <c:numRef>
              <c:f>'Mit median'!$A$3:$A$29</c:f>
              <c:numCache>
                <c:formatCode>General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'Mit median'!$B$3:$B$29</c:f>
              <c:numCache>
                <c:formatCode>#,##0</c:formatCode>
                <c:ptCount val="27"/>
                <c:pt idx="0">
                  <c:v>273186</c:v>
                </c:pt>
                <c:pt idx="1">
                  <c:v>236150</c:v>
                </c:pt>
                <c:pt idx="2">
                  <c:v>233281</c:v>
                </c:pt>
                <c:pt idx="3">
                  <c:v>230417</c:v>
                </c:pt>
                <c:pt idx="4">
                  <c:v>224092</c:v>
                </c:pt>
                <c:pt idx="5">
                  <c:v>220042</c:v>
                </c:pt>
                <c:pt idx="6">
                  <c:v>215963</c:v>
                </c:pt>
                <c:pt idx="7">
                  <c:v>183258</c:v>
                </c:pt>
                <c:pt idx="8">
                  <c:v>228623</c:v>
                </c:pt>
                <c:pt idx="9">
                  <c:v>277740</c:v>
                </c:pt>
                <c:pt idx="10">
                  <c:v>194846</c:v>
                </c:pt>
                <c:pt idx="11">
                  <c:v>224426</c:v>
                </c:pt>
                <c:pt idx="12">
                  <c:v>224318</c:v>
                </c:pt>
                <c:pt idx="13">
                  <c:v>200683</c:v>
                </c:pt>
                <c:pt idx="14">
                  <c:v>209349</c:v>
                </c:pt>
                <c:pt idx="15">
                  <c:v>223254</c:v>
                </c:pt>
                <c:pt idx="16">
                  <c:v>250146</c:v>
                </c:pt>
                <c:pt idx="17">
                  <c:v>243602</c:v>
                </c:pt>
                <c:pt idx="18">
                  <c:v>261749</c:v>
                </c:pt>
                <c:pt idx="19">
                  <c:v>268867</c:v>
                </c:pt>
                <c:pt idx="20">
                  <c:v>239943</c:v>
                </c:pt>
                <c:pt idx="21">
                  <c:v>194349</c:v>
                </c:pt>
                <c:pt idx="22">
                  <c:v>200512</c:v>
                </c:pt>
                <c:pt idx="23">
                  <c:v>206210</c:v>
                </c:pt>
                <c:pt idx="24">
                  <c:v>217388</c:v>
                </c:pt>
                <c:pt idx="25">
                  <c:v>203434</c:v>
                </c:pt>
                <c:pt idx="26">
                  <c:v>211262</c:v>
                </c:pt>
              </c:numCache>
            </c:numRef>
          </c:val>
        </c:ser>
        <c:axId val="251718272"/>
        <c:axId val="394867840"/>
      </c:barChart>
      <c:lineChart>
        <c:grouping val="standard"/>
        <c:ser>
          <c:idx val="1"/>
          <c:order val="1"/>
          <c:marker>
            <c:symbol val="none"/>
          </c:marker>
          <c:val>
            <c:numRef>
              <c:f>'Mit median'!$C$3:$C$28</c:f>
              <c:numCache>
                <c:formatCode>#,##0</c:formatCode>
                <c:ptCount val="26"/>
                <c:pt idx="0">
                  <c:v>250146</c:v>
                </c:pt>
                <c:pt idx="1">
                  <c:v>250146</c:v>
                </c:pt>
                <c:pt idx="2">
                  <c:v>250146</c:v>
                </c:pt>
                <c:pt idx="3">
                  <c:v>250146</c:v>
                </c:pt>
                <c:pt idx="4">
                  <c:v>250146</c:v>
                </c:pt>
                <c:pt idx="5">
                  <c:v>250146</c:v>
                </c:pt>
                <c:pt idx="6">
                  <c:v>250146</c:v>
                </c:pt>
                <c:pt idx="7">
                  <c:v>250146</c:v>
                </c:pt>
                <c:pt idx="8">
                  <c:v>250146</c:v>
                </c:pt>
                <c:pt idx="9">
                  <c:v>250146</c:v>
                </c:pt>
                <c:pt idx="10">
                  <c:v>250146</c:v>
                </c:pt>
                <c:pt idx="11">
                  <c:v>250146</c:v>
                </c:pt>
                <c:pt idx="12">
                  <c:v>250146</c:v>
                </c:pt>
                <c:pt idx="13">
                  <c:v>250146</c:v>
                </c:pt>
                <c:pt idx="14">
                  <c:v>250146</c:v>
                </c:pt>
                <c:pt idx="15">
                  <c:v>250146</c:v>
                </c:pt>
                <c:pt idx="16">
                  <c:v>250146</c:v>
                </c:pt>
                <c:pt idx="17">
                  <c:v>250146</c:v>
                </c:pt>
                <c:pt idx="18">
                  <c:v>250146</c:v>
                </c:pt>
                <c:pt idx="19">
                  <c:v>250146</c:v>
                </c:pt>
                <c:pt idx="20">
                  <c:v>250146</c:v>
                </c:pt>
                <c:pt idx="21">
                  <c:v>250146</c:v>
                </c:pt>
                <c:pt idx="22">
                  <c:v>250146</c:v>
                </c:pt>
                <c:pt idx="23">
                  <c:v>250146</c:v>
                </c:pt>
                <c:pt idx="24">
                  <c:v>250146</c:v>
                </c:pt>
                <c:pt idx="25">
                  <c:v>250146</c:v>
                </c:pt>
              </c:numCache>
            </c:numRef>
          </c:val>
        </c:ser>
        <c:marker val="1"/>
        <c:axId val="251718272"/>
        <c:axId val="394867840"/>
      </c:lineChart>
      <c:catAx>
        <c:axId val="251718272"/>
        <c:scaling>
          <c:orientation val="minMax"/>
        </c:scaling>
        <c:axPos val="b"/>
        <c:numFmt formatCode="General" sourceLinked="1"/>
        <c:tickLblPos val="nextTo"/>
        <c:crossAx val="394867840"/>
        <c:crosses val="autoZero"/>
        <c:auto val="1"/>
        <c:lblAlgn val="ctr"/>
        <c:lblOffset val="100"/>
      </c:catAx>
      <c:valAx>
        <c:axId val="394867840"/>
        <c:scaling>
          <c:orientation val="minMax"/>
          <c:max val="350000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b="1"/>
            </a:pPr>
            <a:endParaRPr lang="de-DE"/>
          </a:p>
        </c:txPr>
        <c:crossAx val="251718272"/>
        <c:crosses val="autoZero"/>
        <c:crossBetween val="between"/>
      </c:valAx>
    </c:plotArea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241138356302297E-2"/>
          <c:y val="5.8474070051588424E-2"/>
          <c:w val="0.92367738878290118"/>
          <c:h val="0.78219205357951316"/>
        </c:manualLayout>
      </c:layout>
      <c:lineChart>
        <c:grouping val="standard"/>
        <c:ser>
          <c:idx val="0"/>
          <c:order val="0"/>
          <c:tx>
            <c:strRef>
              <c:f>'CO2'!$C$2</c:f>
              <c:strCache>
                <c:ptCount val="1"/>
                <c:pt idx="0">
                  <c:v> CO2 [g/km] 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'CO2'!$B$3:$B$88</c:f>
              <c:numCache>
                <c:formatCode>mmm\ yy</c:formatCode>
                <c:ptCount val="8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</c:numCache>
            </c:numRef>
          </c:cat>
          <c:val>
            <c:numRef>
              <c:f>'CO2'!$C$3:$C$88</c:f>
              <c:numCache>
                <c:formatCode>0.0</c:formatCode>
                <c:ptCount val="86"/>
                <c:pt idx="0">
                  <c:v>158.69999999999999</c:v>
                </c:pt>
                <c:pt idx="1">
                  <c:v>157.19999999999999</c:v>
                </c:pt>
                <c:pt idx="2">
                  <c:v>156.69999999999999</c:v>
                </c:pt>
                <c:pt idx="3">
                  <c:v>158.6</c:v>
                </c:pt>
                <c:pt idx="4">
                  <c:v>158.30000000000001</c:v>
                </c:pt>
                <c:pt idx="5" formatCode="General">
                  <c:v>157</c:v>
                </c:pt>
                <c:pt idx="6" formatCode="General">
                  <c:v>158.19999999999999</c:v>
                </c:pt>
                <c:pt idx="7">
                  <c:v>157.6</c:v>
                </c:pt>
                <c:pt idx="8">
                  <c:v>155.1</c:v>
                </c:pt>
                <c:pt idx="9">
                  <c:v>155.4</c:v>
                </c:pt>
                <c:pt idx="10">
                  <c:v>155.5</c:v>
                </c:pt>
                <c:pt idx="11">
                  <c:v>155.9</c:v>
                </c:pt>
                <c:pt idx="12">
                  <c:v>151.5</c:v>
                </c:pt>
                <c:pt idx="13">
                  <c:v>149.6</c:v>
                </c:pt>
                <c:pt idx="14">
                  <c:v>149</c:v>
                </c:pt>
                <c:pt idx="15">
                  <c:v>150.9</c:v>
                </c:pt>
                <c:pt idx="16">
                  <c:v>154.80000000000001</c:v>
                </c:pt>
                <c:pt idx="17">
                  <c:v>150.19999999999999</c:v>
                </c:pt>
                <c:pt idx="18">
                  <c:v>144.5</c:v>
                </c:pt>
                <c:pt idx="19">
                  <c:v>140.1</c:v>
                </c:pt>
                <c:pt idx="20">
                  <c:v>134.30000000000001</c:v>
                </c:pt>
                <c:pt idx="21">
                  <c:v>131.4</c:v>
                </c:pt>
                <c:pt idx="22">
                  <c:v>126.2</c:v>
                </c:pt>
                <c:pt idx="23">
                  <c:v>117.1</c:v>
                </c:pt>
                <c:pt idx="24">
                  <c:v>125.9</c:v>
                </c:pt>
                <c:pt idx="25">
                  <c:v>126.5</c:v>
                </c:pt>
                <c:pt idx="26">
                  <c:v>126.2</c:v>
                </c:pt>
                <c:pt idx="27">
                  <c:v>126.4</c:v>
                </c:pt>
                <c:pt idx="28">
                  <c:v>125</c:v>
                </c:pt>
                <c:pt idx="29">
                  <c:v>121.7</c:v>
                </c:pt>
                <c:pt idx="30">
                  <c:v>122.7</c:v>
                </c:pt>
                <c:pt idx="31">
                  <c:v>114.6</c:v>
                </c:pt>
                <c:pt idx="32">
                  <c:v>111.6</c:v>
                </c:pt>
                <c:pt idx="33">
                  <c:v>111.9</c:v>
                </c:pt>
                <c:pt idx="34">
                  <c:v>104.3</c:v>
                </c:pt>
                <c:pt idx="35">
                  <c:v>102.6</c:v>
                </c:pt>
                <c:pt idx="36">
                  <c:v>123.8</c:v>
                </c:pt>
                <c:pt idx="37">
                  <c:v>118</c:v>
                </c:pt>
                <c:pt idx="38">
                  <c:v>119.3</c:v>
                </c:pt>
                <c:pt idx="39">
                  <c:v>122.5</c:v>
                </c:pt>
                <c:pt idx="40">
                  <c:v>120.3</c:v>
                </c:pt>
                <c:pt idx="41">
                  <c:v>117.8</c:v>
                </c:pt>
                <c:pt idx="42">
                  <c:v>119</c:v>
                </c:pt>
                <c:pt idx="43">
                  <c:v>113.2</c:v>
                </c:pt>
                <c:pt idx="44">
                  <c:v>106.6</c:v>
                </c:pt>
                <c:pt idx="45">
                  <c:v>107.3</c:v>
                </c:pt>
                <c:pt idx="46">
                  <c:v>96.6</c:v>
                </c:pt>
                <c:pt idx="47">
                  <c:v>74.400000000000006</c:v>
                </c:pt>
                <c:pt idx="48">
                  <c:v>131</c:v>
                </c:pt>
                <c:pt idx="49">
                  <c:v>119.8</c:v>
                </c:pt>
                <c:pt idx="50">
                  <c:v>120.6</c:v>
                </c:pt>
                <c:pt idx="51">
                  <c:v>123.3</c:v>
                </c:pt>
                <c:pt idx="52">
                  <c:v>120</c:v>
                </c:pt>
                <c:pt idx="53">
                  <c:v>115.1</c:v>
                </c:pt>
                <c:pt idx="54">
                  <c:v>112.9</c:v>
                </c:pt>
                <c:pt idx="55">
                  <c:v>95.3</c:v>
                </c:pt>
                <c:pt idx="56">
                  <c:v>119.8</c:v>
                </c:pt>
                <c:pt idx="57">
                  <c:v>114.1</c:v>
                </c:pt>
                <c:pt idx="58">
                  <c:v>111.2</c:v>
                </c:pt>
                <c:pt idx="59">
                  <c:v>103.5</c:v>
                </c:pt>
                <c:pt idx="60">
                  <c:v>125.6</c:v>
                </c:pt>
                <c:pt idx="61">
                  <c:v>122.8</c:v>
                </c:pt>
                <c:pt idx="62">
                  <c:v>124.4</c:v>
                </c:pt>
                <c:pt idx="63">
                  <c:v>124.8</c:v>
                </c:pt>
                <c:pt idx="64">
                  <c:v>124</c:v>
                </c:pt>
                <c:pt idx="65">
                  <c:v>119.5</c:v>
                </c:pt>
                <c:pt idx="66">
                  <c:v>121</c:v>
                </c:pt>
                <c:pt idx="67">
                  <c:v>117.9</c:v>
                </c:pt>
                <c:pt idx="68">
                  <c:v>112.8</c:v>
                </c:pt>
                <c:pt idx="69">
                  <c:v>113.5</c:v>
                </c:pt>
                <c:pt idx="70">
                  <c:v>114.8</c:v>
                </c:pt>
                <c:pt idx="71">
                  <c:v>115.1</c:v>
                </c:pt>
                <c:pt idx="72">
                  <c:v>113.6</c:v>
                </c:pt>
                <c:pt idx="73">
                  <c:v>109.7</c:v>
                </c:pt>
                <c:pt idx="74">
                  <c:v>109.8</c:v>
                </c:pt>
                <c:pt idx="75">
                  <c:v>109.3</c:v>
                </c:pt>
                <c:pt idx="76">
                  <c:v>109</c:v>
                </c:pt>
                <c:pt idx="77">
                  <c:v>107.1</c:v>
                </c:pt>
                <c:pt idx="78">
                  <c:v>107.4</c:v>
                </c:pt>
                <c:pt idx="79">
                  <c:v>105</c:v>
                </c:pt>
                <c:pt idx="80">
                  <c:v>102.8</c:v>
                </c:pt>
                <c:pt idx="81">
                  <c:v>100.6</c:v>
                </c:pt>
                <c:pt idx="82">
                  <c:v>98.3</c:v>
                </c:pt>
                <c:pt idx="83">
                  <c:v>98.7</c:v>
                </c:pt>
                <c:pt idx="84">
                  <c:v>102.4</c:v>
                </c:pt>
                <c:pt idx="85">
                  <c:v>102.6</c:v>
                </c:pt>
              </c:numCache>
            </c:numRef>
          </c:val>
        </c:ser>
        <c:marker val="1"/>
        <c:axId val="396842880"/>
        <c:axId val="396844416"/>
      </c:lineChart>
      <c:lineChart>
        <c:grouping val="standard"/>
        <c:ser>
          <c:idx val="1"/>
          <c:order val="1"/>
          <c:tx>
            <c:strRef>
              <c:f>'CO2'!$D$2</c:f>
              <c:strCache>
                <c:ptCount val="1"/>
                <c:pt idx="0">
                  <c:v> MA BEV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'CO2'!$B$3:$B$88</c:f>
              <c:numCache>
                <c:formatCode>mmm\ yy</c:formatCode>
                <c:ptCount val="8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  <c:pt idx="85">
                  <c:v>46054</c:v>
                </c:pt>
              </c:numCache>
            </c:numRef>
          </c:cat>
          <c:val>
            <c:numRef>
              <c:f>'CO2'!$D$3:$D$88</c:f>
              <c:numCache>
                <c:formatCode>0.0%</c:formatCode>
                <c:ptCount val="86"/>
                <c:pt idx="0">
                  <c:v>1.7493281947444882E-2</c:v>
                </c:pt>
                <c:pt idx="1">
                  <c:v>1.7246445268478468E-2</c:v>
                </c:pt>
                <c:pt idx="2">
                  <c:v>1.9147784662670791E-2</c:v>
                </c:pt>
                <c:pt idx="3">
                  <c:v>1.5345252079880276E-2</c:v>
                </c:pt>
                <c:pt idx="4">
                  <c:v>1.3905490716658357E-2</c:v>
                </c:pt>
                <c:pt idx="5">
                  <c:v>1.7710488852538661E-2</c:v>
                </c:pt>
                <c:pt idx="6">
                  <c:v>1.7918314362296718E-2</c:v>
                </c:pt>
                <c:pt idx="7">
                  <c:v>1.5939543837729643E-2</c:v>
                </c:pt>
                <c:pt idx="8">
                  <c:v>2.4037085789503806E-2</c:v>
                </c:pt>
                <c:pt idx="9">
                  <c:v>1.7495159754456365E-2</c:v>
                </c:pt>
                <c:pt idx="10">
                  <c:v>1.5548579700261094E-2</c:v>
                </c:pt>
                <c:pt idx="11">
                  <c:v>2.02837179758628E-2</c:v>
                </c:pt>
                <c:pt idx="12">
                  <c:v>3.0418189200162402E-2</c:v>
                </c:pt>
                <c:pt idx="13">
                  <c:v>3.3983070979357599E-2</c:v>
                </c:pt>
                <c:pt idx="14">
                  <c:v>4.8015284563427685E-2</c:v>
                </c:pt>
                <c:pt idx="15">
                  <c:v>3.8356504468718966E-2</c:v>
                </c:pt>
                <c:pt idx="16">
                  <c:v>3.3173156980755049E-2</c:v>
                </c:pt>
                <c:pt idx="17">
                  <c:v>3.685897435897436E-2</c:v>
                </c:pt>
                <c:pt idx="18">
                  <c:v>5.3337482298103117E-2</c:v>
                </c:pt>
                <c:pt idx="19">
                  <c:v>6.403658322843804E-2</c:v>
                </c:pt>
                <c:pt idx="20">
                  <c:v>7.9886286087012259E-2</c:v>
                </c:pt>
                <c:pt idx="21">
                  <c:v>8.4424887806549692E-2</c:v>
                </c:pt>
                <c:pt idx="22">
                  <c:v>9.9827675340341204E-2</c:v>
                </c:pt>
                <c:pt idx="23">
                  <c:v>0.14024354997206112</c:v>
                </c:pt>
                <c:pt idx="24">
                  <c:v>9.6109664573441569E-2</c:v>
                </c:pt>
                <c:pt idx="25">
                  <c:v>9.4047306649378187E-2</c:v>
                </c:pt>
                <c:pt idx="26">
                  <c:v>0.10296255502840783</c:v>
                </c:pt>
                <c:pt idx="27">
                  <c:v>0.10370563901589375</c:v>
                </c:pt>
                <c:pt idx="28">
                  <c:v>0.11614022156220868</c:v>
                </c:pt>
                <c:pt idx="29">
                  <c:v>0.1219031777991771</c:v>
                </c:pt>
                <c:pt idx="30">
                  <c:v>0.10771892568730884</c:v>
                </c:pt>
                <c:pt idx="31">
                  <c:v>0.14929619724065865</c:v>
                </c:pt>
                <c:pt idx="32">
                  <c:v>0.17086184838454196</c:v>
                </c:pt>
                <c:pt idx="33">
                  <c:v>0.17102914099270775</c:v>
                </c:pt>
                <c:pt idx="34">
                  <c:v>0.20311916795286949</c:v>
                </c:pt>
                <c:pt idx="35">
                  <c:v>0.2127839037033783</c:v>
                </c:pt>
                <c:pt idx="36">
                  <c:v>0.11347440688276701</c:v>
                </c:pt>
                <c:pt idx="37">
                  <c:v>0.14116860836259176</c:v>
                </c:pt>
                <c:pt idx="38">
                  <c:v>0.14285003936518459</c:v>
                </c:pt>
                <c:pt idx="39">
                  <c:v>0.12301402387609284</c:v>
                </c:pt>
                <c:pt idx="40">
                  <c:v>0.14084044807166057</c:v>
                </c:pt>
                <c:pt idx="41">
                  <c:v>0.14354420684188496</c:v>
                </c:pt>
                <c:pt idx="42">
                  <c:v>0.13993909990238501</c:v>
                </c:pt>
                <c:pt idx="43">
                  <c:v>0.16068640396017733</c:v>
                </c:pt>
                <c:pt idx="44">
                  <c:v>0.19744591132303752</c:v>
                </c:pt>
                <c:pt idx="45">
                  <c:v>0.1714947134325783</c:v>
                </c:pt>
                <c:pt idx="46">
                  <c:v>0.22256172460385701</c:v>
                </c:pt>
                <c:pt idx="47">
                  <c:v>0.33190908570301414</c:v>
                </c:pt>
                <c:pt idx="48">
                  <c:v>0.10117882028708988</c:v>
                </c:pt>
                <c:pt idx="49">
                  <c:v>0.15748508801706998</c:v>
                </c:pt>
                <c:pt idx="50">
                  <c:v>0.15682699450172555</c:v>
                </c:pt>
                <c:pt idx="51">
                  <c:v>0.14654072245463101</c:v>
                </c:pt>
                <c:pt idx="52">
                  <c:v>0.17322222492164913</c:v>
                </c:pt>
                <c:pt idx="53">
                  <c:v>0.18914895819575284</c:v>
                </c:pt>
                <c:pt idx="54">
                  <c:v>0.20010934038154038</c:v>
                </c:pt>
                <c:pt idx="55">
                  <c:v>0.31691153073876166</c:v>
                </c:pt>
                <c:pt idx="56">
                  <c:v>0.14126377493296274</c:v>
                </c:pt>
                <c:pt idx="57">
                  <c:v>0.17050680721048234</c:v>
                </c:pt>
                <c:pt idx="58">
                  <c:v>0.18291337845592814</c:v>
                </c:pt>
                <c:pt idx="59">
                  <c:v>0.22595221656751405</c:v>
                </c:pt>
                <c:pt idx="60">
                  <c:v>0.10523851221944903</c:v>
                </c:pt>
                <c:pt idx="61">
                  <c:v>0.1264053213608847</c:v>
                </c:pt>
                <c:pt idx="62">
                  <c:v>0.11894907596913327</c:v>
                </c:pt>
                <c:pt idx="63">
                  <c:v>0.12203930860297324</c:v>
                </c:pt>
                <c:pt idx="64">
                  <c:v>0.12565507031828274</c:v>
                </c:pt>
                <c:pt idx="65">
                  <c:v>0.14600661220398953</c:v>
                </c:pt>
                <c:pt idx="66">
                  <c:v>0.12910942949597715</c:v>
                </c:pt>
                <c:pt idx="67">
                  <c:v>0.13695381153647337</c:v>
                </c:pt>
                <c:pt idx="68">
                  <c:v>0.16500000000000001</c:v>
                </c:pt>
                <c:pt idx="69">
                  <c:v>0.153</c:v>
                </c:pt>
                <c:pt idx="70">
                  <c:v>0.14400000000000002</c:v>
                </c:pt>
                <c:pt idx="71">
                  <c:v>0.14899999999999999</c:v>
                </c:pt>
                <c:pt idx="72">
                  <c:v>0.16600000000000001</c:v>
                </c:pt>
                <c:pt idx="73">
                  <c:v>0.17699999999999999</c:v>
                </c:pt>
                <c:pt idx="74">
                  <c:v>0.16800000000000001</c:v>
                </c:pt>
                <c:pt idx="75">
                  <c:v>0.188</c:v>
                </c:pt>
                <c:pt idx="76">
                  <c:v>0.18</c:v>
                </c:pt>
                <c:pt idx="77">
                  <c:v>0.184</c:v>
                </c:pt>
                <c:pt idx="78">
                  <c:v>0.184</c:v>
                </c:pt>
                <c:pt idx="79">
                  <c:v>0.19</c:v>
                </c:pt>
                <c:pt idx="80">
                  <c:v>0.193</c:v>
                </c:pt>
                <c:pt idx="81">
                  <c:v>0.20958849891857531</c:v>
                </c:pt>
                <c:pt idx="82">
                  <c:v>0.222</c:v>
                </c:pt>
                <c:pt idx="83">
                  <c:v>0.222</c:v>
                </c:pt>
                <c:pt idx="84">
                  <c:v>0.22</c:v>
                </c:pt>
                <c:pt idx="85">
                  <c:v>0.219</c:v>
                </c:pt>
              </c:numCache>
            </c:numRef>
          </c:val>
        </c:ser>
        <c:marker val="1"/>
        <c:axId val="396847744"/>
        <c:axId val="396846208"/>
      </c:lineChart>
      <c:dateAx>
        <c:axId val="396842880"/>
        <c:scaling>
          <c:orientation val="minMax"/>
        </c:scaling>
        <c:axPos val="b"/>
        <c:numFmt formatCode="mmm\ yy" sourceLinked="1"/>
        <c:tickLblPos val="nextTo"/>
        <c:txPr>
          <a:bodyPr rot="-5400000" vert="horz"/>
          <a:lstStyle/>
          <a:p>
            <a:pPr>
              <a:defRPr b="1"/>
            </a:pPr>
            <a:endParaRPr lang="de-DE"/>
          </a:p>
        </c:txPr>
        <c:crossAx val="396844416"/>
        <c:crosses val="autoZero"/>
        <c:auto val="1"/>
        <c:lblOffset val="100"/>
        <c:majorUnit val="3"/>
        <c:majorTimeUnit val="months"/>
      </c:dateAx>
      <c:valAx>
        <c:axId val="396844416"/>
        <c:scaling>
          <c:orientation val="minMax"/>
        </c:scaling>
        <c:axPos val="l"/>
        <c:majorGridlines/>
        <c:numFmt formatCode="0" sourceLinked="0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b="1">
                <a:solidFill>
                  <a:srgbClr val="0070C0"/>
                </a:solidFill>
              </a:defRPr>
            </a:pPr>
            <a:endParaRPr lang="de-DE"/>
          </a:p>
        </c:txPr>
        <c:crossAx val="396842880"/>
        <c:crosses val="autoZero"/>
        <c:crossBetween val="between"/>
      </c:valAx>
      <c:valAx>
        <c:axId val="396846208"/>
        <c:scaling>
          <c:orientation val="minMax"/>
        </c:scaling>
        <c:axPos val="r"/>
        <c:numFmt formatCode="0%" sourceLinked="0"/>
        <c:tickLblPos val="nextTo"/>
        <c:txPr>
          <a:bodyPr/>
          <a:lstStyle/>
          <a:p>
            <a:pPr>
              <a:defRPr b="1">
                <a:solidFill>
                  <a:schemeClr val="accent2">
                    <a:lumMod val="75000"/>
                  </a:schemeClr>
                </a:solidFill>
              </a:defRPr>
            </a:pPr>
            <a:endParaRPr lang="de-DE"/>
          </a:p>
        </c:txPr>
        <c:crossAx val="396847744"/>
        <c:crosses val="max"/>
        <c:crossBetween val="between"/>
      </c:valAx>
      <c:dateAx>
        <c:axId val="396847744"/>
        <c:scaling>
          <c:orientation val="minMax"/>
        </c:scaling>
        <c:delete val="1"/>
        <c:axPos val="b"/>
        <c:numFmt formatCode="mmm\ yy" sourceLinked="1"/>
        <c:tickLblPos val="none"/>
        <c:crossAx val="396846208"/>
        <c:crosses val="autoZero"/>
        <c:auto val="1"/>
        <c:lblOffset val="100"/>
      </c:dateAx>
    </c:plotArea>
    <c:legend>
      <c:legendPos val="r"/>
      <c:layout>
        <c:manualLayout>
          <c:xMode val="edge"/>
          <c:yMode val="edge"/>
          <c:x val="8.9690023545934569E-2"/>
          <c:y val="0.3892788069926294"/>
          <c:w val="9.9918927346429764E-2"/>
          <c:h val="0.12790743332149956"/>
        </c:manualLayout>
      </c:layout>
      <c:spPr>
        <a:solidFill>
          <a:sysClr val="window" lastClr="FFFFFF"/>
        </a:solidFill>
      </c:spPr>
      <c:txPr>
        <a:bodyPr/>
        <a:lstStyle/>
        <a:p>
          <a:pPr>
            <a:defRPr b="1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Auftragseingänge deutscher Marken aus Deutschland</a:t>
            </a:r>
          </a:p>
        </c:rich>
      </c:tx>
      <c:layout>
        <c:manualLayout>
          <c:xMode val="edge"/>
          <c:yMode val="edge"/>
          <c:x val="0.21247816825123694"/>
          <c:y val="1.941747572815547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AE!$D$2</c:f>
              <c:strCache>
                <c:ptCount val="1"/>
                <c:pt idx="0">
                  <c:v>Auftragseingänge
deutscher Marken
aus Deutschland</c:v>
                </c:pt>
              </c:strCache>
            </c:strRef>
          </c:tx>
          <c:spPr>
            <a:solidFill>
              <a:srgbClr val="FF0000"/>
            </a:solidFill>
          </c:spPr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00B050"/>
              </a:solidFill>
            </c:spPr>
          </c:dPt>
          <c:dPt>
            <c:idx val="2"/>
            <c:spPr>
              <a:solidFill>
                <a:srgbClr val="00B050"/>
              </a:solidFill>
            </c:spPr>
          </c:dPt>
          <c:dPt>
            <c:idx val="19"/>
            <c:spPr>
              <a:solidFill>
                <a:srgbClr val="00B050"/>
              </a:solidFill>
            </c:spPr>
          </c:dPt>
          <c:dPt>
            <c:idx val="22"/>
            <c:spPr>
              <a:solidFill>
                <a:srgbClr val="00B050"/>
              </a:solidFill>
            </c:spPr>
          </c:dPt>
          <c:dPt>
            <c:idx val="25"/>
            <c:spPr>
              <a:solidFill>
                <a:srgbClr val="00B050"/>
              </a:solidFill>
            </c:spPr>
          </c:dPt>
          <c:dPt>
            <c:idx val="27"/>
            <c:spPr>
              <a:solidFill>
                <a:srgbClr val="00B050"/>
              </a:solidFill>
            </c:spPr>
          </c:dPt>
          <c:dPt>
            <c:idx val="28"/>
            <c:spPr>
              <a:solidFill>
                <a:srgbClr val="00B050"/>
              </a:solidFill>
            </c:spPr>
          </c:dPt>
          <c:dPt>
            <c:idx val="29"/>
            <c:spPr>
              <a:solidFill>
                <a:srgbClr val="00B050"/>
              </a:solidFill>
            </c:spPr>
          </c:dPt>
          <c:dPt>
            <c:idx val="30"/>
            <c:spPr>
              <a:solidFill>
                <a:srgbClr val="00B050"/>
              </a:solidFill>
            </c:spPr>
          </c:dPt>
          <c:dPt>
            <c:idx val="32"/>
            <c:spPr>
              <a:solidFill>
                <a:srgbClr val="00B050"/>
              </a:solidFill>
            </c:spPr>
          </c:dPt>
          <c:dPt>
            <c:idx val="33"/>
            <c:spPr>
              <a:solidFill>
                <a:srgbClr val="00B050"/>
              </a:solidFill>
            </c:spPr>
          </c:dPt>
          <c:dPt>
            <c:idx val="34"/>
            <c:spPr>
              <a:solidFill>
                <a:srgbClr val="00B050"/>
              </a:solidFill>
            </c:spPr>
          </c:dPt>
          <c:dPt>
            <c:idx val="35"/>
            <c:spPr>
              <a:solidFill>
                <a:srgbClr val="00B050"/>
              </a:solidFill>
            </c:spPr>
          </c:dPt>
          <c:dPt>
            <c:idx val="36"/>
            <c:spPr>
              <a:solidFill>
                <a:srgbClr val="00B050"/>
              </a:solidFill>
            </c:spPr>
          </c:dPt>
          <c:dPt>
            <c:idx val="38"/>
            <c:spPr>
              <a:solidFill>
                <a:srgbClr val="00B050"/>
              </a:solidFill>
            </c:spPr>
          </c:dPt>
          <c:dPt>
            <c:idx val="42"/>
            <c:spPr>
              <a:solidFill>
                <a:srgbClr val="00B050"/>
              </a:solidFill>
            </c:spPr>
          </c:dPt>
          <c:dPt>
            <c:idx val="44"/>
            <c:spPr>
              <a:solidFill>
                <a:srgbClr val="00B050"/>
              </a:solidFill>
            </c:spPr>
          </c:dPt>
          <c:dPt>
            <c:idx val="45"/>
            <c:spPr>
              <a:solidFill>
                <a:srgbClr val="00B050"/>
              </a:solidFill>
            </c:spPr>
          </c:dPt>
          <c:dPt>
            <c:idx val="46"/>
            <c:spPr>
              <a:solidFill>
                <a:srgbClr val="00B050"/>
              </a:solidFill>
            </c:spPr>
          </c:dPt>
          <c:dPt>
            <c:idx val="48"/>
            <c:spPr>
              <a:solidFill>
                <a:srgbClr val="00B050"/>
              </a:solidFill>
            </c:spPr>
          </c:dPt>
          <c:dPt>
            <c:idx val="49"/>
            <c:spPr>
              <a:solidFill>
                <a:srgbClr val="00B050"/>
              </a:solidFill>
            </c:spPr>
          </c:dPt>
          <c:cat>
            <c:numRef>
              <c:f>AE!$C$4:$C$53</c:f>
              <c:numCache>
                <c:formatCode>mmm\ yy</c:formatCode>
                <c:ptCount val="50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</c:numCache>
            </c:numRef>
          </c:cat>
          <c:val>
            <c:numRef>
              <c:f>AE!$D$4:$D$53</c:f>
              <c:numCache>
                <c:formatCode>\+0%;\-0%</c:formatCode>
                <c:ptCount val="50"/>
                <c:pt idx="0">
                  <c:v>0.53</c:v>
                </c:pt>
                <c:pt idx="1">
                  <c:v>0.15</c:v>
                </c:pt>
                <c:pt idx="2">
                  <c:v>0.06</c:v>
                </c:pt>
                <c:pt idx="3">
                  <c:v>-0.22</c:v>
                </c:pt>
                <c:pt idx="4">
                  <c:v>-0.01</c:v>
                </c:pt>
                <c:pt idx="5">
                  <c:v>-0.15</c:v>
                </c:pt>
                <c:pt idx="6">
                  <c:v>-0.32</c:v>
                </c:pt>
                <c:pt idx="7">
                  <c:v>-0.37</c:v>
                </c:pt>
                <c:pt idx="8">
                  <c:v>-0.21</c:v>
                </c:pt>
                <c:pt idx="9">
                  <c:v>-0.38</c:v>
                </c:pt>
                <c:pt idx="10">
                  <c:v>-0.37</c:v>
                </c:pt>
                <c:pt idx="11">
                  <c:v>-0.36</c:v>
                </c:pt>
                <c:pt idx="12">
                  <c:v>-0.37</c:v>
                </c:pt>
                <c:pt idx="13">
                  <c:v>-0.37</c:v>
                </c:pt>
                <c:pt idx="14">
                  <c:v>-0.31</c:v>
                </c:pt>
                <c:pt idx="15">
                  <c:v>-0.08</c:v>
                </c:pt>
                <c:pt idx="16">
                  <c:v>-0.19</c:v>
                </c:pt>
                <c:pt idx="17">
                  <c:v>-0.2</c:v>
                </c:pt>
                <c:pt idx="18">
                  <c:v>-0.05</c:v>
                </c:pt>
                <c:pt idx="19">
                  <c:v>7.0000000000000007E-2</c:v>
                </c:pt>
                <c:pt idx="20">
                  <c:v>-0.22</c:v>
                </c:pt>
                <c:pt idx="21">
                  <c:v>-0.12</c:v>
                </c:pt>
                <c:pt idx="22">
                  <c:v>0.19</c:v>
                </c:pt>
                <c:pt idx="23">
                  <c:v>-0.14000000000000001</c:v>
                </c:pt>
                <c:pt idx="24">
                  <c:v>0</c:v>
                </c:pt>
                <c:pt idx="25">
                  <c:v>0.2</c:v>
                </c:pt>
                <c:pt idx="26">
                  <c:v>-0.04</c:v>
                </c:pt>
                <c:pt idx="27">
                  <c:v>0.08</c:v>
                </c:pt>
                <c:pt idx="28">
                  <c:v>0.06</c:v>
                </c:pt>
                <c:pt idx="29">
                  <c:v>0.15</c:v>
                </c:pt>
                <c:pt idx="30">
                  <c:v>0.12</c:v>
                </c:pt>
                <c:pt idx="31">
                  <c:v>-0.04</c:v>
                </c:pt>
                <c:pt idx="32">
                  <c:v>0.19</c:v>
                </c:pt>
                <c:pt idx="33">
                  <c:v>0.3</c:v>
                </c:pt>
                <c:pt idx="34">
                  <c:v>0.04</c:v>
                </c:pt>
                <c:pt idx="35">
                  <c:v>0.35</c:v>
                </c:pt>
                <c:pt idx="36">
                  <c:v>0.21</c:v>
                </c:pt>
                <c:pt idx="37">
                  <c:v>-7.0000000000000007E-2</c:v>
                </c:pt>
                <c:pt idx="38">
                  <c:v>0.28999999999999998</c:v>
                </c:pt>
                <c:pt idx="39">
                  <c:v>-0.04</c:v>
                </c:pt>
                <c:pt idx="40">
                  <c:v>-0.04</c:v>
                </c:pt>
                <c:pt idx="41">
                  <c:v>-0.08</c:v>
                </c:pt>
                <c:pt idx="42">
                  <c:v>0.02</c:v>
                </c:pt>
                <c:pt idx="43">
                  <c:v>-0.04</c:v>
                </c:pt>
                <c:pt idx="44">
                  <c:v>0.1</c:v>
                </c:pt>
                <c:pt idx="45">
                  <c:v>0.02</c:v>
                </c:pt>
                <c:pt idx="46">
                  <c:v>0.09</c:v>
                </c:pt>
                <c:pt idx="47">
                  <c:v>-0.11</c:v>
                </c:pt>
                <c:pt idx="48">
                  <c:v>0.04</c:v>
                </c:pt>
                <c:pt idx="49">
                  <c:v>0.13</c:v>
                </c:pt>
              </c:numCache>
            </c:numRef>
          </c:val>
        </c:ser>
        <c:gapWidth val="50"/>
        <c:axId val="397139328"/>
        <c:axId val="397141120"/>
      </c:barChart>
      <c:dateAx>
        <c:axId val="397139328"/>
        <c:scaling>
          <c:orientation val="minMax"/>
        </c:scaling>
        <c:axPos val="b"/>
        <c:numFmt formatCode="mmm\ yy" sourceLinked="1"/>
        <c:tickLblPos val="low"/>
        <c:txPr>
          <a:bodyPr rot="-5400000" vert="horz"/>
          <a:lstStyle/>
          <a:p>
            <a:pPr>
              <a:defRPr b="1"/>
            </a:pPr>
            <a:endParaRPr lang="de-DE"/>
          </a:p>
        </c:txPr>
        <c:crossAx val="397141120"/>
        <c:crosses val="autoZero"/>
        <c:auto val="1"/>
        <c:lblOffset val="100"/>
      </c:dateAx>
      <c:valAx>
        <c:axId val="397141120"/>
        <c:scaling>
          <c:orientation val="minMax"/>
          <c:min val="-0.4"/>
        </c:scaling>
        <c:axPos val="l"/>
        <c:majorGridlines/>
        <c:numFmt formatCode="\+0%;\-0%" sourceLinked="1"/>
        <c:tickLblPos val="nextTo"/>
        <c:txPr>
          <a:bodyPr/>
          <a:lstStyle/>
          <a:p>
            <a:pPr>
              <a:defRPr b="1"/>
            </a:pPr>
            <a:endParaRPr lang="de-DE"/>
          </a:p>
        </c:txPr>
        <c:crossAx val="397139328"/>
        <c:crosses val="autoZero"/>
        <c:crossBetween val="between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10</xdr:row>
      <xdr:rowOff>85725</xdr:rowOff>
    </xdr:from>
    <xdr:to>
      <xdr:col>17</xdr:col>
      <xdr:colOff>581025</xdr:colOff>
      <xdr:row>25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1</xdr:row>
      <xdr:rowOff>257176</xdr:rowOff>
    </xdr:from>
    <xdr:to>
      <xdr:col>0</xdr:col>
      <xdr:colOff>2164842</xdr:colOff>
      <xdr:row>1</xdr:row>
      <xdr:rowOff>698831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733426"/>
          <a:ext cx="1993392" cy="4416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381000</xdr:rowOff>
    </xdr:from>
    <xdr:to>
      <xdr:col>1</xdr:col>
      <xdr:colOff>2060067</xdr:colOff>
      <xdr:row>1</xdr:row>
      <xdr:rowOff>117805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81000"/>
          <a:ext cx="1993392" cy="4416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190500</xdr:rowOff>
    </xdr:from>
    <xdr:to>
      <xdr:col>0</xdr:col>
      <xdr:colOff>2221992</xdr:colOff>
      <xdr:row>1</xdr:row>
      <xdr:rowOff>632155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381000"/>
          <a:ext cx="1993392" cy="4416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62</xdr:row>
      <xdr:rowOff>57150</xdr:rowOff>
    </xdr:from>
    <xdr:to>
      <xdr:col>17</xdr:col>
      <xdr:colOff>190499</xdr:colOff>
      <xdr:row>88</xdr:row>
      <xdr:rowOff>28575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180975</xdr:rowOff>
    </xdr:from>
    <xdr:to>
      <xdr:col>1</xdr:col>
      <xdr:colOff>717042</xdr:colOff>
      <xdr:row>1</xdr:row>
      <xdr:rowOff>432130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5" y="180975"/>
          <a:ext cx="1993392" cy="4416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29</xdr:row>
      <xdr:rowOff>9525</xdr:rowOff>
    </xdr:from>
    <xdr:to>
      <xdr:col>14</xdr:col>
      <xdr:colOff>152400</xdr:colOff>
      <xdr:row>51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1</xdr:row>
      <xdr:rowOff>304800</xdr:rowOff>
    </xdr:from>
    <xdr:to>
      <xdr:col>2</xdr:col>
      <xdr:colOff>678942</xdr:colOff>
      <xdr:row>2</xdr:row>
      <xdr:rowOff>174955</xdr:rowOff>
    </xdr:to>
    <xdr:pic>
      <xdr:nvPicPr>
        <xdr:cNvPr id="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495300"/>
          <a:ext cx="1993392" cy="4416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id="1" name="Tabelle1" displayName="Tabelle1" ref="B3:D36" totalsRowShown="0" headerRowDxfId="4" dataDxfId="3">
  <tableColumns count="3">
    <tableColumn id="1" name="Top 30 Marken im Januar" dataDxfId="2" dataCellStyle="style1698816084543"/>
    <tableColumn id="4" name="Marktanteil" dataDxfId="1" dataCellStyle="Prozent"/>
    <tableColumn id="2" name="ggü. Vorjah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showGridLines="0" tabSelected="1" workbookViewId="0">
      <pane ySplit="2" topLeftCell="A3" activePane="bottomLeft" state="frozen"/>
      <selection pane="bottomLeft" activeCell="O7" sqref="O7"/>
    </sheetView>
  </sheetViews>
  <sheetFormatPr baseColWidth="10" defaultRowHeight="15"/>
  <cols>
    <col min="1" max="1" width="29" style="10" customWidth="1"/>
    <col min="4" max="4" width="2.875" customWidth="1"/>
    <col min="5" max="6" width="11" customWidth="1"/>
    <col min="7" max="7" width="1.375" customWidth="1"/>
  </cols>
  <sheetData>
    <row r="1" spans="1:9" ht="37.5" customHeight="1">
      <c r="B1" s="22" t="s">
        <v>29</v>
      </c>
      <c r="C1" s="22"/>
      <c r="D1" s="22"/>
      <c r="E1" s="22"/>
      <c r="F1" s="22"/>
      <c r="G1" s="22"/>
      <c r="H1" s="22"/>
      <c r="I1" s="22"/>
    </row>
    <row r="2" spans="1:9" s="12" customFormat="1" ht="65.25" customHeight="1">
      <c r="B2" s="37" t="s">
        <v>56</v>
      </c>
      <c r="C2" s="53" t="s">
        <v>57</v>
      </c>
      <c r="E2" s="37" t="s">
        <v>58</v>
      </c>
      <c r="F2" s="54" t="s">
        <v>59</v>
      </c>
      <c r="G2" s="37"/>
      <c r="H2" s="37" t="s">
        <v>0</v>
      </c>
      <c r="I2" s="54" t="s">
        <v>49</v>
      </c>
    </row>
    <row r="3" spans="1:9">
      <c r="A3" s="10">
        <v>2000</v>
      </c>
      <c r="B3" s="2">
        <v>273186</v>
      </c>
      <c r="C3" s="2">
        <f>MEDIAN($B$18:$B$22)</f>
        <v>250146</v>
      </c>
      <c r="D3" s="2"/>
      <c r="E3" s="2">
        <v>507496</v>
      </c>
      <c r="F3" s="2">
        <f>MEDIAN($E$18:$E$22)</f>
        <v>485001</v>
      </c>
      <c r="G3" s="2"/>
      <c r="H3" s="2">
        <v>3378343</v>
      </c>
      <c r="I3" s="2">
        <f>MEDIAN($H$18:$H$22)</f>
        <v>3435778</v>
      </c>
    </row>
    <row r="4" spans="1:9">
      <c r="A4" s="10">
        <v>2001</v>
      </c>
      <c r="B4" s="2">
        <v>236150</v>
      </c>
      <c r="C4" s="2">
        <f t="shared" ref="C4:C21" si="0">MEDIAN($B$18:$B$22)</f>
        <v>250146</v>
      </c>
      <c r="D4" s="2"/>
      <c r="E4" s="2">
        <v>478392</v>
      </c>
      <c r="F4" s="2">
        <f t="shared" ref="F4:F29" si="1">MEDIAN($E$18:$E$22)</f>
        <v>485001</v>
      </c>
      <c r="G4" s="2"/>
      <c r="H4" s="2">
        <v>3341718</v>
      </c>
      <c r="I4" s="2">
        <f t="shared" ref="I4:I29" si="2">MEDIAN($H$18:$H$22)</f>
        <v>3435778</v>
      </c>
    </row>
    <row r="5" spans="1:9">
      <c r="A5" s="10">
        <v>2002</v>
      </c>
      <c r="B5" s="2">
        <v>233281</v>
      </c>
      <c r="C5" s="2">
        <f t="shared" si="0"/>
        <v>250146</v>
      </c>
      <c r="D5" s="2"/>
      <c r="E5" s="2">
        <v>476681</v>
      </c>
      <c r="F5" s="2">
        <f t="shared" si="1"/>
        <v>485001</v>
      </c>
      <c r="G5" s="2"/>
      <c r="H5" s="2">
        <v>3252898</v>
      </c>
      <c r="I5" s="2">
        <f t="shared" si="2"/>
        <v>3435778</v>
      </c>
    </row>
    <row r="6" spans="1:9">
      <c r="A6" s="10">
        <v>2003</v>
      </c>
      <c r="B6" s="2">
        <v>230417</v>
      </c>
      <c r="C6" s="2">
        <f t="shared" si="0"/>
        <v>250146</v>
      </c>
      <c r="D6" s="2"/>
      <c r="E6" s="2">
        <v>468195</v>
      </c>
      <c r="F6" s="2">
        <f t="shared" si="1"/>
        <v>485001</v>
      </c>
      <c r="G6" s="2"/>
      <c r="H6" s="2">
        <v>3236938</v>
      </c>
      <c r="I6" s="2">
        <f t="shared" si="2"/>
        <v>3435778</v>
      </c>
    </row>
    <row r="7" spans="1:9">
      <c r="A7" s="10">
        <v>2004</v>
      </c>
      <c r="B7" s="2">
        <v>224092</v>
      </c>
      <c r="C7" s="2">
        <f t="shared" si="0"/>
        <v>250146</v>
      </c>
      <c r="D7" s="2"/>
      <c r="E7" s="2">
        <v>432304</v>
      </c>
      <c r="F7" s="2">
        <f t="shared" si="1"/>
        <v>485001</v>
      </c>
      <c r="G7" s="2"/>
      <c r="H7" s="2">
        <v>3266826</v>
      </c>
      <c r="I7" s="2">
        <f t="shared" si="2"/>
        <v>3435778</v>
      </c>
    </row>
    <row r="8" spans="1:9">
      <c r="A8" s="10">
        <v>2005</v>
      </c>
      <c r="B8" s="2">
        <v>220042</v>
      </c>
      <c r="C8" s="2">
        <f t="shared" si="0"/>
        <v>250146</v>
      </c>
      <c r="D8" s="2"/>
      <c r="E8" s="2">
        <v>421391</v>
      </c>
      <c r="F8" s="2">
        <f t="shared" si="1"/>
        <v>485001</v>
      </c>
      <c r="G8" s="2"/>
      <c r="H8" s="2">
        <v>3342122</v>
      </c>
      <c r="I8" s="2">
        <f t="shared" si="2"/>
        <v>3435778</v>
      </c>
    </row>
    <row r="9" spans="1:9">
      <c r="A9" s="10">
        <v>2006</v>
      </c>
      <c r="B9" s="2">
        <v>215963</v>
      </c>
      <c r="C9" s="2">
        <f t="shared" si="0"/>
        <v>250146</v>
      </c>
      <c r="D9" s="2"/>
      <c r="E9" s="2">
        <v>439071</v>
      </c>
      <c r="F9" s="2">
        <f t="shared" si="1"/>
        <v>485001</v>
      </c>
      <c r="G9" s="2"/>
      <c r="H9" s="2">
        <v>3467961</v>
      </c>
      <c r="I9" s="2">
        <f t="shared" si="2"/>
        <v>3435778</v>
      </c>
    </row>
    <row r="10" spans="1:9">
      <c r="A10" s="10">
        <v>2007</v>
      </c>
      <c r="B10" s="2">
        <v>183258</v>
      </c>
      <c r="C10" s="2">
        <f t="shared" si="0"/>
        <v>250146</v>
      </c>
      <c r="D10" s="2"/>
      <c r="E10" s="2">
        <v>382944</v>
      </c>
      <c r="F10" s="2">
        <f t="shared" si="1"/>
        <v>485001</v>
      </c>
      <c r="G10" s="2"/>
      <c r="H10" s="2">
        <v>3148163</v>
      </c>
      <c r="I10" s="2">
        <f t="shared" si="2"/>
        <v>3435778</v>
      </c>
    </row>
    <row r="11" spans="1:9">
      <c r="A11" s="10">
        <v>2008</v>
      </c>
      <c r="B11" s="2">
        <v>228623</v>
      </c>
      <c r="C11" s="2">
        <f t="shared" si="0"/>
        <v>250146</v>
      </c>
      <c r="D11" s="2"/>
      <c r="E11" s="2">
        <v>449365</v>
      </c>
      <c r="F11" s="2">
        <f t="shared" si="1"/>
        <v>485001</v>
      </c>
      <c r="G11" s="2"/>
      <c r="H11" s="2">
        <v>3090040</v>
      </c>
      <c r="I11" s="2">
        <f t="shared" si="2"/>
        <v>3435778</v>
      </c>
    </row>
    <row r="12" spans="1:9">
      <c r="A12" s="10">
        <v>2009</v>
      </c>
      <c r="B12" s="2">
        <v>277740</v>
      </c>
      <c r="C12" s="2">
        <f t="shared" si="0"/>
        <v>250146</v>
      </c>
      <c r="D12" s="2"/>
      <c r="E12" s="2">
        <v>467125</v>
      </c>
      <c r="F12" s="2">
        <f t="shared" si="1"/>
        <v>485001</v>
      </c>
      <c r="G12" s="2"/>
      <c r="H12" s="2">
        <v>3807175</v>
      </c>
      <c r="I12" s="2">
        <f t="shared" si="2"/>
        <v>3435778</v>
      </c>
    </row>
    <row r="13" spans="1:9">
      <c r="A13" s="10">
        <v>2010</v>
      </c>
      <c r="B13" s="2">
        <v>194846</v>
      </c>
      <c r="C13" s="2">
        <f t="shared" si="0"/>
        <v>250146</v>
      </c>
      <c r="D13" s="2"/>
      <c r="E13" s="2">
        <v>376035</v>
      </c>
      <c r="F13" s="2">
        <f t="shared" si="1"/>
        <v>485001</v>
      </c>
      <c r="G13" s="2"/>
      <c r="H13" s="2">
        <v>2916260</v>
      </c>
      <c r="I13" s="2">
        <f t="shared" si="2"/>
        <v>3435778</v>
      </c>
    </row>
    <row r="14" spans="1:9">
      <c r="A14" s="10">
        <v>2011</v>
      </c>
      <c r="B14" s="2">
        <v>224426</v>
      </c>
      <c r="C14" s="2">
        <f t="shared" si="0"/>
        <v>250146</v>
      </c>
      <c r="D14" s="2"/>
      <c r="E14" s="2">
        <v>435482</v>
      </c>
      <c r="F14" s="2">
        <f t="shared" si="1"/>
        <v>485001</v>
      </c>
      <c r="G14" s="2"/>
      <c r="H14" s="2">
        <v>3173634</v>
      </c>
      <c r="I14" s="2">
        <f t="shared" si="2"/>
        <v>3435778</v>
      </c>
    </row>
    <row r="15" spans="1:9">
      <c r="A15" s="10">
        <v>2012</v>
      </c>
      <c r="B15" s="2">
        <v>224318</v>
      </c>
      <c r="C15" s="2">
        <f t="shared" si="0"/>
        <v>250146</v>
      </c>
      <c r="D15" s="2"/>
      <c r="E15" s="2">
        <v>434513</v>
      </c>
      <c r="F15" s="2">
        <f t="shared" si="1"/>
        <v>485001</v>
      </c>
      <c r="G15" s="2"/>
      <c r="H15" s="2">
        <v>3082504</v>
      </c>
      <c r="I15" s="2">
        <f t="shared" si="2"/>
        <v>3435778</v>
      </c>
    </row>
    <row r="16" spans="1:9">
      <c r="A16" s="10">
        <v>2013</v>
      </c>
      <c r="B16" s="2">
        <v>200683</v>
      </c>
      <c r="C16" s="2">
        <f t="shared" si="0"/>
        <v>250146</v>
      </c>
      <c r="D16" s="2"/>
      <c r="E16" s="2">
        <v>392773</v>
      </c>
      <c r="F16" s="2">
        <f t="shared" si="1"/>
        <v>485001</v>
      </c>
      <c r="G16" s="2"/>
      <c r="H16" s="2">
        <v>2952431</v>
      </c>
      <c r="I16" s="2">
        <f t="shared" si="2"/>
        <v>3435778</v>
      </c>
    </row>
    <row r="17" spans="1:9">
      <c r="A17" s="10">
        <v>2014</v>
      </c>
      <c r="B17" s="2">
        <v>209349</v>
      </c>
      <c r="C17" s="2">
        <f t="shared" si="0"/>
        <v>250146</v>
      </c>
      <c r="D17" s="2"/>
      <c r="E17" s="2">
        <v>415345</v>
      </c>
      <c r="F17" s="2">
        <f t="shared" si="1"/>
        <v>485001</v>
      </c>
      <c r="G17" s="2"/>
      <c r="H17" s="2">
        <v>3036773</v>
      </c>
      <c r="I17" s="2">
        <f t="shared" si="2"/>
        <v>3435778</v>
      </c>
    </row>
    <row r="18" spans="1:9">
      <c r="A18" s="10">
        <v>2015</v>
      </c>
      <c r="B18" s="2">
        <v>223254</v>
      </c>
      <c r="C18" s="2">
        <f t="shared" si="0"/>
        <v>250146</v>
      </c>
      <c r="D18" s="2"/>
      <c r="E18" s="2">
        <v>434591</v>
      </c>
      <c r="F18" s="2">
        <f>MEDIAN($E$18:$E$22)</f>
        <v>485001</v>
      </c>
      <c r="G18" s="2"/>
      <c r="H18" s="2">
        <v>3206042</v>
      </c>
      <c r="I18" s="2">
        <f t="shared" si="2"/>
        <v>3435778</v>
      </c>
    </row>
    <row r="19" spans="1:9">
      <c r="A19" s="10">
        <v>2016</v>
      </c>
      <c r="B19" s="2">
        <v>250146</v>
      </c>
      <c r="C19" s="2">
        <f t="shared" si="0"/>
        <v>250146</v>
      </c>
      <c r="D19" s="2"/>
      <c r="E19" s="2">
        <v>468511</v>
      </c>
      <c r="F19" s="2">
        <f t="shared" si="1"/>
        <v>485001</v>
      </c>
      <c r="G19" s="2"/>
      <c r="H19" s="2">
        <v>3351607</v>
      </c>
      <c r="I19" s="2">
        <f t="shared" si="2"/>
        <v>3435778</v>
      </c>
    </row>
    <row r="20" spans="1:9">
      <c r="A20" s="10">
        <v>2017</v>
      </c>
      <c r="B20" s="2">
        <v>243602</v>
      </c>
      <c r="C20" s="2">
        <f t="shared" si="0"/>
        <v>250146</v>
      </c>
      <c r="D20" s="2"/>
      <c r="E20" s="2">
        <v>485001</v>
      </c>
      <c r="F20" s="2">
        <f t="shared" si="1"/>
        <v>485001</v>
      </c>
      <c r="G20" s="2"/>
      <c r="H20" s="2">
        <v>3441262</v>
      </c>
      <c r="I20" s="2">
        <f t="shared" si="2"/>
        <v>3435778</v>
      </c>
    </row>
    <row r="21" spans="1:9">
      <c r="A21" s="10">
        <v>2018</v>
      </c>
      <c r="B21" s="2">
        <v>261749</v>
      </c>
      <c r="C21" s="2">
        <f t="shared" si="0"/>
        <v>250146</v>
      </c>
      <c r="D21" s="2"/>
      <c r="E21" s="2">
        <v>531178</v>
      </c>
      <c r="F21" s="2">
        <f t="shared" si="1"/>
        <v>485001</v>
      </c>
      <c r="G21" s="2"/>
      <c r="H21" s="2">
        <v>3435778</v>
      </c>
      <c r="I21" s="2">
        <f t="shared" si="2"/>
        <v>3435778</v>
      </c>
    </row>
    <row r="22" spans="1:9">
      <c r="A22" s="10">
        <v>2019</v>
      </c>
      <c r="B22" s="2">
        <v>268867</v>
      </c>
      <c r="C22" s="2">
        <f>MEDIAN($B$18:$B$22)</f>
        <v>250146</v>
      </c>
      <c r="D22" s="2"/>
      <c r="E22" s="2">
        <v>534569</v>
      </c>
      <c r="F22" s="2">
        <f t="shared" si="1"/>
        <v>485001</v>
      </c>
      <c r="G22" s="2"/>
      <c r="H22" s="2">
        <v>3607258</v>
      </c>
      <c r="I22" s="2">
        <f t="shared" si="2"/>
        <v>3435778</v>
      </c>
    </row>
    <row r="23" spans="1:9">
      <c r="A23" s="10">
        <v>2020</v>
      </c>
      <c r="B23" s="2">
        <v>239943</v>
      </c>
      <c r="C23" s="2">
        <f t="shared" ref="C23:C29" si="3">MEDIAN($B$18:$B$22)</f>
        <v>250146</v>
      </c>
      <c r="D23" s="2"/>
      <c r="E23" s="2">
        <v>486243</v>
      </c>
      <c r="F23" s="2">
        <f t="shared" si="1"/>
        <v>485001</v>
      </c>
      <c r="G23" s="2"/>
      <c r="H23" s="2">
        <v>2917678</v>
      </c>
      <c r="I23" s="2">
        <f t="shared" si="2"/>
        <v>3435778</v>
      </c>
    </row>
    <row r="24" spans="1:9">
      <c r="A24" s="10">
        <v>2021</v>
      </c>
      <c r="B24" s="2">
        <v>194349</v>
      </c>
      <c r="C24" s="2">
        <f t="shared" si="3"/>
        <v>250146</v>
      </c>
      <c r="D24" s="2"/>
      <c r="E24" s="2">
        <v>364103</v>
      </c>
      <c r="F24" s="2">
        <f t="shared" si="1"/>
        <v>485001</v>
      </c>
      <c r="G24" s="2"/>
      <c r="H24" s="2">
        <v>2622132</v>
      </c>
      <c r="I24" s="2">
        <f t="shared" si="2"/>
        <v>3435778</v>
      </c>
    </row>
    <row r="25" spans="1:9">
      <c r="A25" s="10">
        <v>2022</v>
      </c>
      <c r="B25" s="2">
        <v>200512</v>
      </c>
      <c r="C25" s="2">
        <f t="shared" si="3"/>
        <v>250146</v>
      </c>
      <c r="D25" s="2"/>
      <c r="E25" s="2">
        <v>384624</v>
      </c>
      <c r="F25" s="2">
        <f t="shared" si="1"/>
        <v>485001</v>
      </c>
      <c r="G25" s="2"/>
      <c r="H25" s="2">
        <v>2651357</v>
      </c>
      <c r="I25" s="2">
        <f t="shared" si="2"/>
        <v>3435778</v>
      </c>
    </row>
    <row r="26" spans="1:9">
      <c r="A26" s="10">
        <v>2023</v>
      </c>
      <c r="B26" s="2">
        <v>206210</v>
      </c>
      <c r="C26" s="2">
        <f t="shared" si="3"/>
        <v>250146</v>
      </c>
      <c r="D26" s="2"/>
      <c r="E26" s="2">
        <v>385457</v>
      </c>
      <c r="F26" s="2">
        <f t="shared" si="1"/>
        <v>485001</v>
      </c>
      <c r="G26" s="2"/>
      <c r="H26" s="2">
        <v>2844609</v>
      </c>
      <c r="I26" s="2">
        <f t="shared" si="2"/>
        <v>3435778</v>
      </c>
    </row>
    <row r="27" spans="1:9">
      <c r="A27" s="10">
        <v>2024</v>
      </c>
      <c r="B27" s="20">
        <v>217388</v>
      </c>
      <c r="C27" s="2">
        <f t="shared" si="3"/>
        <v>250146</v>
      </c>
      <c r="D27" s="20"/>
      <c r="E27" s="20">
        <v>430941</v>
      </c>
      <c r="F27" s="2">
        <f t="shared" si="1"/>
        <v>485001</v>
      </c>
      <c r="G27" s="2"/>
      <c r="H27" s="2">
        <v>2817331</v>
      </c>
      <c r="I27" s="2">
        <f t="shared" si="2"/>
        <v>3435778</v>
      </c>
    </row>
    <row r="28" spans="1:9">
      <c r="A28" s="10">
        <v>2025</v>
      </c>
      <c r="B28" s="20">
        <v>203434</v>
      </c>
      <c r="C28" s="2">
        <f t="shared" si="3"/>
        <v>250146</v>
      </c>
      <c r="D28" s="38"/>
      <c r="E28" s="20">
        <v>411074</v>
      </c>
      <c r="F28" s="2">
        <f t="shared" si="1"/>
        <v>485001</v>
      </c>
      <c r="G28" s="38"/>
      <c r="H28" s="73">
        <v>2857591</v>
      </c>
      <c r="I28" s="2">
        <f t="shared" si="2"/>
        <v>3435778</v>
      </c>
    </row>
    <row r="29" spans="1:9">
      <c r="A29" s="10">
        <v>2026</v>
      </c>
      <c r="B29" s="20">
        <v>211262</v>
      </c>
      <c r="C29" s="20">
        <f t="shared" si="3"/>
        <v>250146</v>
      </c>
      <c r="D29" s="38"/>
      <c r="E29" s="20">
        <v>405243</v>
      </c>
      <c r="F29" s="2">
        <f t="shared" si="1"/>
        <v>485001</v>
      </c>
      <c r="G29" s="38"/>
      <c r="H29" s="73">
        <v>2930000</v>
      </c>
      <c r="I29" s="2">
        <f t="shared" si="2"/>
        <v>3435778</v>
      </c>
    </row>
    <row r="30" spans="1:9">
      <c r="E30" s="38"/>
    </row>
    <row r="31" spans="1:9" ht="14.25">
      <c r="A31" s="33" t="s">
        <v>45</v>
      </c>
      <c r="B31" s="39">
        <f>B29/B28-1</f>
        <v>3.8479310243125564E-2</v>
      </c>
      <c r="C31" s="34"/>
      <c r="D31" s="34"/>
      <c r="E31" s="39">
        <f>E29/E28-1</f>
        <v>-1.418479397869965E-2</v>
      </c>
      <c r="H31" s="39">
        <f>H29/H28-1</f>
        <v>2.5339175550314952E-2</v>
      </c>
    </row>
    <row r="32" spans="1:9">
      <c r="E32" s="38"/>
    </row>
    <row r="33" spans="1:5" ht="14.25">
      <c r="A33" t="s">
        <v>27</v>
      </c>
      <c r="E33" s="38"/>
    </row>
    <row r="34" spans="1:5" ht="9.9499999999999993" customHeight="1">
      <c r="E34" s="38"/>
    </row>
    <row r="35" spans="1:5" ht="14.25">
      <c r="A35" s="74"/>
      <c r="E35" s="38"/>
    </row>
    <row r="36" spans="1:5">
      <c r="E36" s="38"/>
    </row>
    <row r="37" spans="1:5">
      <c r="E37" s="38"/>
    </row>
    <row r="38" spans="1:5">
      <c r="E38" s="38"/>
    </row>
    <row r="39" spans="1:5">
      <c r="E39" s="38"/>
    </row>
    <row r="40" spans="1:5">
      <c r="E40" s="38"/>
    </row>
    <row r="41" spans="1:5">
      <c r="E41" s="38"/>
    </row>
    <row r="42" spans="1:5">
      <c r="E42" s="38"/>
    </row>
    <row r="43" spans="1:5">
      <c r="E43" s="38"/>
    </row>
    <row r="44" spans="1:5">
      <c r="E44" s="38"/>
    </row>
    <row r="45" spans="1:5">
      <c r="E45" s="38"/>
    </row>
    <row r="46" spans="1:5">
      <c r="E46" s="38"/>
    </row>
    <row r="47" spans="1:5">
      <c r="E47" s="38"/>
    </row>
    <row r="48" spans="1:5">
      <c r="E48" s="38"/>
    </row>
    <row r="49" spans="5:5">
      <c r="E49" s="38"/>
    </row>
    <row r="50" spans="5:5">
      <c r="E50" s="38"/>
    </row>
    <row r="51" spans="5:5">
      <c r="E51" s="38"/>
    </row>
    <row r="52" spans="5:5">
      <c r="E52" s="38"/>
    </row>
    <row r="53" spans="5:5">
      <c r="E53" s="38"/>
    </row>
    <row r="54" spans="5:5">
      <c r="E54" s="3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showGridLines="0" workbookViewId="0">
      <selection activeCell="D36" sqref="D36"/>
    </sheetView>
  </sheetViews>
  <sheetFormatPr baseColWidth="10" defaultRowHeight="14.25"/>
  <cols>
    <col min="1" max="1" width="15.125" style="1" customWidth="1"/>
    <col min="2" max="2" width="27.75" style="1" customWidth="1"/>
    <col min="3" max="4" width="12.625" style="1" customWidth="1"/>
    <col min="5" max="5" width="11" style="1"/>
    <col min="6" max="7" width="12.625" style="1" hidden="1" customWidth="1"/>
    <col min="8" max="16384" width="11" style="1"/>
  </cols>
  <sheetData>
    <row r="1" spans="2:9" ht="55.5" customHeight="1">
      <c r="C1" s="35">
        <v>46054</v>
      </c>
      <c r="D1" s="36"/>
      <c r="E1" s="15"/>
      <c r="F1" s="35" t="s">
        <v>54</v>
      </c>
      <c r="G1" s="36"/>
      <c r="I1" s="1">
        <v>100</v>
      </c>
    </row>
    <row r="3" spans="2:9" ht="15">
      <c r="B3" s="72" t="s">
        <v>55</v>
      </c>
      <c r="C3" s="15" t="s">
        <v>14</v>
      </c>
      <c r="D3" s="15" t="s">
        <v>15</v>
      </c>
      <c r="F3" s="15" t="s">
        <v>14</v>
      </c>
      <c r="G3" s="15" t="s">
        <v>15</v>
      </c>
      <c r="H3" s="15"/>
      <c r="I3" s="15"/>
    </row>
    <row r="4" spans="2:9">
      <c r="B4" s="55" t="s">
        <v>1</v>
      </c>
      <c r="C4" s="56">
        <v>0.19016197896450854</v>
      </c>
      <c r="D4" s="57">
        <v>-2.1029802373467844E-2</v>
      </c>
      <c r="E4" s="60"/>
      <c r="F4" s="56">
        <v>0.19624781852966361</v>
      </c>
      <c r="G4" s="57">
        <v>4.4530702865402096E-2</v>
      </c>
      <c r="H4" s="23"/>
      <c r="I4" s="25"/>
    </row>
    <row r="5" spans="2:9">
      <c r="B5" s="55" t="s">
        <v>5</v>
      </c>
      <c r="C5" s="56">
        <v>9.0096657231305208E-2</v>
      </c>
      <c r="D5" s="57">
        <v>0.26547437005518248</v>
      </c>
      <c r="E5" s="60"/>
      <c r="F5" s="56">
        <v>8.8785274029768435E-2</v>
      </c>
      <c r="G5" s="57">
        <v>8.9425727609216535E-2</v>
      </c>
      <c r="H5" s="23"/>
      <c r="I5" s="25"/>
    </row>
    <row r="6" spans="2:9">
      <c r="B6" s="55" t="s">
        <v>3</v>
      </c>
      <c r="C6" s="56">
        <v>8.1103085268529107E-2</v>
      </c>
      <c r="D6" s="57">
        <v>3.2203290590784002E-3</v>
      </c>
      <c r="E6" s="60"/>
      <c r="F6" s="56">
        <v>7.2040400463187354E-2</v>
      </c>
      <c r="G6" s="57">
        <v>1.7522007542618762E-2</v>
      </c>
      <c r="H6" s="23"/>
      <c r="I6" s="25"/>
    </row>
    <row r="7" spans="2:9">
      <c r="B7" s="55" t="s">
        <v>2</v>
      </c>
      <c r="C7" s="56">
        <v>8.0142193106190418E-2</v>
      </c>
      <c r="D7" s="57">
        <v>-9.9031502767134946E-2</v>
      </c>
      <c r="E7" s="60"/>
      <c r="F7" s="56">
        <v>9.11309561095342E-2</v>
      </c>
      <c r="G7" s="57">
        <v>9.7988273979401908E-3</v>
      </c>
      <c r="H7" s="23"/>
      <c r="I7" s="25"/>
    </row>
    <row r="8" spans="2:9">
      <c r="B8" s="55" t="s">
        <v>4</v>
      </c>
      <c r="C8" s="56">
        <v>7.3458549100169454E-2</v>
      </c>
      <c r="D8" s="57">
        <v>-2.3409477062488204E-2</v>
      </c>
      <c r="E8" s="60"/>
      <c r="F8" s="56">
        <v>7.9252769203150483E-2</v>
      </c>
      <c r="G8" s="57">
        <v>0.10155501403257892</v>
      </c>
      <c r="H8" s="23"/>
      <c r="I8" s="25"/>
    </row>
    <row r="9" spans="2:9">
      <c r="B9" s="55" t="s">
        <v>6</v>
      </c>
      <c r="C9" s="56">
        <v>5.3805227632039834E-2</v>
      </c>
      <c r="D9" s="57">
        <v>-0.11118930330752991</v>
      </c>
      <c r="E9" s="60"/>
      <c r="F9" s="56">
        <v>5.6889176932598123E-2</v>
      </c>
      <c r="G9" s="57">
        <v>6.7168196200454264E-2</v>
      </c>
      <c r="H9" s="23"/>
      <c r="I9" s="25"/>
    </row>
    <row r="10" spans="2:9">
      <c r="B10" s="55" t="s">
        <v>7</v>
      </c>
      <c r="C10" s="56">
        <v>5.2247919644801237E-2</v>
      </c>
      <c r="D10" s="57">
        <v>0.44381948986265535</v>
      </c>
      <c r="E10" s="60"/>
      <c r="F10" s="56">
        <v>4.7658674736867523E-2</v>
      </c>
      <c r="G10" s="57">
        <v>-7.8764551893014415E-2</v>
      </c>
      <c r="H10" s="23"/>
      <c r="I10" s="25"/>
    </row>
    <row r="11" spans="2:9">
      <c r="B11" s="55" t="s">
        <v>8</v>
      </c>
      <c r="C11" s="56">
        <v>3.5851217918982117E-2</v>
      </c>
      <c r="D11" s="57">
        <v>-0.19408384762715472</v>
      </c>
      <c r="E11" s="60"/>
      <c r="F11" s="56">
        <v>3.0647492940732247E-2</v>
      </c>
      <c r="G11" s="57">
        <v>-8.27031443115403E-2</v>
      </c>
      <c r="H11" s="23"/>
      <c r="I11" s="25"/>
    </row>
    <row r="12" spans="2:9">
      <c r="B12" s="55" t="s">
        <v>9</v>
      </c>
      <c r="C12" s="56">
        <v>3.4374378733515731E-2</v>
      </c>
      <c r="D12" s="57">
        <v>0.16247798943492878</v>
      </c>
      <c r="E12" s="60"/>
      <c r="F12" s="56">
        <v>2.5771357762534947E-2</v>
      </c>
      <c r="G12" s="57">
        <v>3.1081989247311828E-2</v>
      </c>
      <c r="H12" s="23"/>
      <c r="I12" s="25"/>
    </row>
    <row r="13" spans="2:9">
      <c r="B13" s="55" t="s">
        <v>33</v>
      </c>
      <c r="C13" s="56">
        <v>2.8367619354166863E-2</v>
      </c>
      <c r="D13" s="57">
        <v>1.1319815012451084</v>
      </c>
      <c r="E13" s="60"/>
      <c r="F13" s="56">
        <v>3.789870558802852E-2</v>
      </c>
      <c r="G13" s="57">
        <v>8.784177431343794E-2</v>
      </c>
      <c r="H13" s="23"/>
      <c r="I13" s="25"/>
    </row>
    <row r="14" spans="2:9">
      <c r="B14" s="55" t="s">
        <v>10</v>
      </c>
      <c r="C14" s="56">
        <v>2.2853139703306793E-2</v>
      </c>
      <c r="D14" s="57">
        <v>-0.14275568181818182</v>
      </c>
      <c r="E14" s="60"/>
      <c r="F14" s="56">
        <v>3.2838499281387712E-2</v>
      </c>
      <c r="G14" s="57">
        <v>-2.6212836610802679E-2</v>
      </c>
      <c r="H14" s="23"/>
      <c r="I14" s="25"/>
    </row>
    <row r="15" spans="2:9">
      <c r="B15" s="55" t="s">
        <v>28</v>
      </c>
      <c r="C15" s="56">
        <v>2.235612651589022E-2</v>
      </c>
      <c r="D15" s="57">
        <v>2.7856365614798696E-2</v>
      </c>
      <c r="E15" s="60"/>
      <c r="F15" s="56">
        <v>2.0802837075004785E-2</v>
      </c>
      <c r="G15" s="57">
        <v>9.3782774292075294E-2</v>
      </c>
      <c r="H15" s="23"/>
      <c r="I15" s="25"/>
    </row>
    <row r="16" spans="2:9">
      <c r="B16" s="55" t="s">
        <v>35</v>
      </c>
      <c r="C16" s="56">
        <v>2.1726576478495897E-2</v>
      </c>
      <c r="D16" s="57">
        <v>0.18727366787377131</v>
      </c>
      <c r="E16" s="60"/>
      <c r="F16" s="56">
        <v>2.0779740697671571E-2</v>
      </c>
      <c r="G16" s="57">
        <v>-4.7267592978853121E-2</v>
      </c>
      <c r="H16" s="23"/>
      <c r="I16" s="25"/>
    </row>
    <row r="17" spans="2:9">
      <c r="B17" s="55" t="s">
        <v>11</v>
      </c>
      <c r="C17" s="56">
        <v>2.0297071882307276E-2</v>
      </c>
      <c r="D17" s="57">
        <v>-1.8621973929236499E-3</v>
      </c>
      <c r="E17" s="60"/>
      <c r="F17" s="56">
        <v>1.4251164704816048E-2</v>
      </c>
      <c r="G17" s="57">
        <v>-0.10049918275389849</v>
      </c>
      <c r="H17" s="23"/>
      <c r="I17" s="25"/>
    </row>
    <row r="18" spans="2:9">
      <c r="B18" s="55" t="s">
        <v>12</v>
      </c>
      <c r="C18" s="56">
        <v>1.9298312048546356E-2</v>
      </c>
      <c r="D18" s="57">
        <v>-0.15432482887367766</v>
      </c>
      <c r="E18" s="60"/>
      <c r="F18" s="56">
        <v>2.1133535205003096E-2</v>
      </c>
      <c r="G18" s="57">
        <v>-0.12038277790724773</v>
      </c>
      <c r="H18" s="23"/>
      <c r="I18" s="25"/>
    </row>
    <row r="19" spans="2:9">
      <c r="B19" s="55" t="s">
        <v>30</v>
      </c>
      <c r="C19" s="56">
        <v>1.8848633450407552E-2</v>
      </c>
      <c r="D19" s="57">
        <v>-0.29634210991341225</v>
      </c>
      <c r="E19" s="60"/>
      <c r="F19" s="56">
        <v>8.1558207595138696E-3</v>
      </c>
      <c r="G19" s="57">
        <v>7.0615703908682113</v>
      </c>
      <c r="H19" s="23"/>
      <c r="I19" s="25"/>
    </row>
    <row r="20" spans="2:9">
      <c r="B20" s="55" t="s">
        <v>31</v>
      </c>
      <c r="C20" s="56">
        <v>1.8157548446952127E-2</v>
      </c>
      <c r="D20" s="57">
        <v>-1.0575187000257931E-2</v>
      </c>
      <c r="E20" s="60"/>
      <c r="F20" s="56">
        <v>1.8982072661902979E-2</v>
      </c>
      <c r="G20" s="57">
        <v>-5.7643195913900033E-2</v>
      </c>
      <c r="H20" s="23"/>
      <c r="I20" s="25"/>
    </row>
    <row r="21" spans="2:9">
      <c r="B21" s="55" t="s">
        <v>32</v>
      </c>
      <c r="C21" s="56">
        <v>1.5445276481335972E-2</v>
      </c>
      <c r="D21" s="57">
        <v>7.4061882817643185E-2</v>
      </c>
      <c r="E21" s="60"/>
      <c r="F21" s="56">
        <v>2.0161387686341396E-2</v>
      </c>
      <c r="G21" s="57">
        <v>-0.14589201529931509</v>
      </c>
      <c r="H21" s="23"/>
      <c r="I21" s="25"/>
    </row>
    <row r="22" spans="2:9">
      <c r="B22" s="55" t="s">
        <v>44</v>
      </c>
      <c r="C22" s="56">
        <v>1.4451250106502826E-2</v>
      </c>
      <c r="D22" s="57">
        <v>15.502702702702702</v>
      </c>
      <c r="E22" s="60"/>
      <c r="F22" s="56">
        <v>1.7096218458134842E-2</v>
      </c>
      <c r="G22" s="57">
        <v>-7.8661008958038667E-2</v>
      </c>
      <c r="H22" s="23"/>
      <c r="I22" s="25"/>
    </row>
    <row r="23" spans="2:9">
      <c r="B23" s="55" t="s">
        <v>38</v>
      </c>
      <c r="C23" s="56">
        <v>1.3958970378014029E-2</v>
      </c>
      <c r="D23" s="57">
        <v>0.49240890688259109</v>
      </c>
      <c r="E23" s="60"/>
      <c r="F23" s="56">
        <v>1.2124548264604695E-2</v>
      </c>
      <c r="G23" s="57">
        <v>6.373768075895736E-2</v>
      </c>
      <c r="H23" s="23"/>
      <c r="I23" s="25"/>
    </row>
    <row r="24" spans="2:9">
      <c r="B24" s="55" t="s">
        <v>34</v>
      </c>
      <c r="C24" s="56">
        <v>1.3315219963836373E-2</v>
      </c>
      <c r="D24" s="57">
        <v>0.24084693427437143</v>
      </c>
      <c r="E24" s="60"/>
      <c r="F24" s="56">
        <v>9.26619659706375E-3</v>
      </c>
      <c r="G24" s="57">
        <v>0.26228726700672167</v>
      </c>
      <c r="H24" s="23"/>
      <c r="I24" s="25"/>
    </row>
    <row r="25" spans="2:9">
      <c r="B25" s="55" t="s">
        <v>36</v>
      </c>
      <c r="C25" s="56">
        <v>1.222652441044769E-2</v>
      </c>
      <c r="D25" s="57">
        <v>0.10008517887563884</v>
      </c>
      <c r="E25" s="60"/>
      <c r="F25" s="56">
        <v>7.1252324072969154E-3</v>
      </c>
      <c r="G25" s="57">
        <v>-0.29003800690400644</v>
      </c>
      <c r="H25" s="23"/>
      <c r="I25" s="25"/>
    </row>
    <row r="26" spans="2:9">
      <c r="B26" s="55" t="s">
        <v>39</v>
      </c>
      <c r="C26" s="56">
        <v>1.0773352519620187E-2</v>
      </c>
      <c r="D26" s="57">
        <v>0.59272218334499649</v>
      </c>
      <c r="E26" s="60"/>
      <c r="F26" s="56">
        <v>6.7854357044097634E-3</v>
      </c>
      <c r="G26" s="57">
        <v>-0.48395166870708467</v>
      </c>
      <c r="H26" s="23"/>
      <c r="I26" s="25"/>
    </row>
    <row r="27" spans="2:9">
      <c r="B27" s="55" t="s">
        <v>40</v>
      </c>
      <c r="C27" s="56">
        <v>1.0224271283998068E-2</v>
      </c>
      <c r="D27" s="57">
        <v>0.23217341699942956</v>
      </c>
      <c r="E27" s="60"/>
      <c r="F27" s="56">
        <v>1.0887492296833244E-2</v>
      </c>
      <c r="G27" s="57">
        <v>5.3608317247451659E-2</v>
      </c>
      <c r="H27" s="23"/>
      <c r="I27" s="25"/>
    </row>
    <row r="28" spans="2:9">
      <c r="B28" s="55" t="s">
        <v>37</v>
      </c>
      <c r="C28" s="56">
        <v>9.0835076824038394E-3</v>
      </c>
      <c r="D28" s="57">
        <v>-7.0702179176755447E-2</v>
      </c>
      <c r="E28" s="60"/>
      <c r="F28" s="56">
        <v>1.0390570239058004E-2</v>
      </c>
      <c r="G28" s="57">
        <v>-0.17743856830207499</v>
      </c>
      <c r="H28" s="23"/>
      <c r="I28" s="25"/>
    </row>
    <row r="29" spans="2:9">
      <c r="B29" s="55" t="s">
        <v>50</v>
      </c>
      <c r="C29" s="56">
        <v>5.164203690204581E-3</v>
      </c>
      <c r="D29" s="57">
        <v>4.865591397849462</v>
      </c>
      <c r="E29" s="60"/>
      <c r="F29" s="56">
        <v>7.8279221904044346E-3</v>
      </c>
      <c r="G29" s="57">
        <v>-0.12504889306109676</v>
      </c>
      <c r="H29" s="23"/>
      <c r="I29" s="25"/>
    </row>
    <row r="30" spans="2:9">
      <c r="B30" s="55" t="s">
        <v>42</v>
      </c>
      <c r="C30" s="56">
        <v>4.7997273527657603E-3</v>
      </c>
      <c r="D30" s="57">
        <v>0.16551724137931034</v>
      </c>
      <c r="E30" s="60"/>
      <c r="F30" s="56">
        <v>4.5706330961988615E-3</v>
      </c>
      <c r="G30" s="57">
        <v>7.3301010765058752E-2</v>
      </c>
      <c r="H30" s="23"/>
      <c r="I30" s="25"/>
    </row>
    <row r="31" spans="2:9">
      <c r="B31" s="55" t="s">
        <v>43</v>
      </c>
      <c r="C31" s="56">
        <v>3.5500941958326628E-3</v>
      </c>
      <c r="D31" s="57">
        <v>-0.32675044883303417</v>
      </c>
      <c r="E31" s="60"/>
      <c r="F31" s="56">
        <v>2.5476004088758673E-3</v>
      </c>
      <c r="G31" s="57">
        <v>39.898876404494381</v>
      </c>
      <c r="H31" s="23"/>
      <c r="I31" s="25"/>
    </row>
    <row r="32" spans="2:9">
      <c r="B32" s="55" t="s">
        <v>41</v>
      </c>
      <c r="C32" s="56">
        <v>3.3891565922882488E-3</v>
      </c>
      <c r="D32" s="57">
        <v>-0.49075391180654337</v>
      </c>
      <c r="E32" s="60"/>
      <c r="F32" s="56">
        <v>4.2129891926451337E-3</v>
      </c>
      <c r="G32" s="57">
        <v>5.5963915803541597E-3</v>
      </c>
      <c r="H32" s="23"/>
      <c r="I32" s="25"/>
    </row>
    <row r="33" spans="1:9">
      <c r="B33" s="55" t="s">
        <v>60</v>
      </c>
      <c r="C33" s="56">
        <v>2.4708655602995334E-3</v>
      </c>
      <c r="D33" s="57">
        <v>-5.2631578947368418E-2</v>
      </c>
      <c r="E33" s="60"/>
      <c r="F33" s="56">
        <v>1.7521751713243778E-3</v>
      </c>
      <c r="G33" s="57">
        <v>0.5740333228544483</v>
      </c>
      <c r="H33" s="23"/>
      <c r="I33" s="25"/>
    </row>
    <row r="34" spans="1:9" s="60" customFormat="1">
      <c r="B34" s="62" t="s">
        <v>46</v>
      </c>
      <c r="C34" s="58">
        <f>1-SUM(C4:C33)</f>
        <v>1.8001344302335354E-2</v>
      </c>
      <c r="D34" s="59"/>
      <c r="E34" s="61"/>
      <c r="F34" s="58">
        <f>1-SUM(F4:F33)</f>
        <v>2.198530160544343E-2</v>
      </c>
      <c r="G34" s="57"/>
      <c r="H34" s="63"/>
      <c r="I34" s="25"/>
    </row>
    <row r="35" spans="1:9" s="60" customFormat="1">
      <c r="B35" s="64"/>
      <c r="C35" s="65"/>
      <c r="D35" s="66"/>
      <c r="G35" s="66"/>
      <c r="H35" s="65"/>
    </row>
    <row r="36" spans="1:9" s="60" customFormat="1" ht="15">
      <c r="B36" s="67" t="s">
        <v>16</v>
      </c>
      <c r="C36" s="68"/>
      <c r="D36" s="69">
        <v>3.7999999999999999E-2</v>
      </c>
      <c r="E36" s="70"/>
      <c r="F36" s="70"/>
      <c r="G36" s="69">
        <v>1.4E-2</v>
      </c>
      <c r="H36" s="71"/>
      <c r="I36" s="26"/>
    </row>
    <row r="37" spans="1:9">
      <c r="B37" s="27"/>
      <c r="C37" s="28"/>
    </row>
    <row r="38" spans="1:9">
      <c r="A38" s="1" t="s">
        <v>27</v>
      </c>
      <c r="B38" s="27"/>
      <c r="C38" s="28"/>
    </row>
    <row r="39" spans="1:9">
      <c r="B39" s="27"/>
      <c r="C39" s="28"/>
    </row>
    <row r="40" spans="1:9">
      <c r="B40" s="3"/>
      <c r="C40" s="28"/>
    </row>
    <row r="41" spans="1:9">
      <c r="B41" s="3"/>
      <c r="C41" s="28"/>
    </row>
    <row r="42" spans="1:9">
      <c r="B42" s="3"/>
      <c r="C42" s="28"/>
    </row>
    <row r="43" spans="1:9">
      <c r="C43" s="28"/>
    </row>
    <row r="44" spans="1:9">
      <c r="C44" s="28"/>
    </row>
  </sheetData>
  <pageMargins left="0.7" right="0.7" top="0.78740157499999996" bottom="0.78740157499999996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2:R116"/>
  <sheetViews>
    <sheetView showGridLines="0" workbookViewId="0">
      <pane ySplit="2" topLeftCell="A57" activePane="bottomLeft" state="frozen"/>
      <selection pane="bottomLeft" activeCell="L112" sqref="L112:M112"/>
    </sheetView>
  </sheetViews>
  <sheetFormatPr baseColWidth="10" defaultRowHeight="15"/>
  <cols>
    <col min="1" max="1" width="29.5" customWidth="1"/>
    <col min="2" max="5" width="11" style="10"/>
    <col min="10" max="10" width="7.5" customWidth="1"/>
    <col min="11" max="11" width="14.625" style="10" customWidth="1"/>
    <col min="12" max="13" width="11" style="10"/>
  </cols>
  <sheetData>
    <row r="2" spans="2:17" ht="57.75" customHeight="1">
      <c r="B2" s="5" t="s">
        <v>21</v>
      </c>
      <c r="C2" s="4" t="s">
        <v>16</v>
      </c>
      <c r="D2" s="4" t="s">
        <v>23</v>
      </c>
      <c r="E2" s="4" t="s">
        <v>24</v>
      </c>
      <c r="F2" s="4" t="s">
        <v>17</v>
      </c>
      <c r="G2" s="4" t="s">
        <v>18</v>
      </c>
      <c r="H2" s="4" t="s">
        <v>19</v>
      </c>
      <c r="I2" s="4" t="s">
        <v>20</v>
      </c>
      <c r="K2" s="5" t="s">
        <v>22</v>
      </c>
      <c r="L2" s="4" t="s">
        <v>23</v>
      </c>
      <c r="M2" s="4" t="s">
        <v>24</v>
      </c>
      <c r="N2" s="4" t="s">
        <v>17</v>
      </c>
      <c r="O2" s="4" t="s">
        <v>18</v>
      </c>
      <c r="P2" s="4" t="s">
        <v>19</v>
      </c>
      <c r="Q2" s="4" t="s">
        <v>20</v>
      </c>
    </row>
    <row r="3" spans="2:17" ht="15.75">
      <c r="B3" s="19">
        <v>42736</v>
      </c>
      <c r="C3" s="2">
        <v>241399</v>
      </c>
      <c r="D3" s="2">
        <v>126012</v>
      </c>
      <c r="E3" s="2">
        <v>108890</v>
      </c>
      <c r="F3" s="2">
        <v>3142</v>
      </c>
      <c r="G3" s="2">
        <v>1533</v>
      </c>
      <c r="H3" s="2">
        <v>1323</v>
      </c>
      <c r="I3" s="9">
        <v>495</v>
      </c>
      <c r="K3" s="19">
        <v>42736</v>
      </c>
      <c r="L3" s="6">
        <f t="shared" ref="L3:Q3" si="0">D3/$C3</f>
        <v>0.52200713341811689</v>
      </c>
      <c r="M3" s="6">
        <f t="shared" si="0"/>
        <v>0.45107891913388209</v>
      </c>
      <c r="N3" s="6">
        <f t="shared" si="0"/>
        <v>1.3015795425830264E-2</v>
      </c>
      <c r="O3" s="6">
        <f t="shared" si="0"/>
        <v>6.350481982112602E-3</v>
      </c>
      <c r="P3" s="6">
        <f t="shared" si="0"/>
        <v>5.4805529434670402E-3</v>
      </c>
      <c r="Q3" s="6">
        <f t="shared" si="0"/>
        <v>2.0505470196645389E-3</v>
      </c>
    </row>
    <row r="4" spans="2:17" ht="15.75">
      <c r="B4" s="19">
        <v>42767</v>
      </c>
      <c r="C4" s="2">
        <v>243602</v>
      </c>
      <c r="D4" s="2">
        <v>130806</v>
      </c>
      <c r="E4" s="2">
        <v>105657</v>
      </c>
      <c r="F4" s="2">
        <v>3639</v>
      </c>
      <c r="G4" s="2">
        <v>1443</v>
      </c>
      <c r="H4" s="2">
        <v>1546</v>
      </c>
      <c r="I4" s="9">
        <v>505</v>
      </c>
      <c r="K4" s="19">
        <v>42767</v>
      </c>
      <c r="L4" s="6">
        <f t="shared" ref="L4:L67" si="1">D4/$C4</f>
        <v>0.53696603476161942</v>
      </c>
      <c r="M4" s="6">
        <f t="shared" ref="M4:M67" si="2">E4/$C4</f>
        <v>0.43372796610865266</v>
      </c>
      <c r="N4" s="6">
        <f t="shared" ref="N4:N67" si="3">F4/$C4</f>
        <v>1.4938300999170779E-2</v>
      </c>
      <c r="O4" s="6">
        <f t="shared" ref="O4:O67" si="4">G4/$C4</f>
        <v>5.9235966863983051E-3</v>
      </c>
      <c r="P4" s="6">
        <f t="shared" ref="P4:P67" si="5">H4/$C4</f>
        <v>6.346417517097561E-3</v>
      </c>
      <c r="Q4" s="6">
        <f t="shared" ref="Q4:Q67" si="6">I4/$C4</f>
        <v>2.0730535874089705E-3</v>
      </c>
    </row>
    <row r="5" spans="2:17" ht="15.75">
      <c r="B5" s="19">
        <v>42795</v>
      </c>
      <c r="C5" s="2">
        <v>359683</v>
      </c>
      <c r="D5" s="2">
        <v>203379</v>
      </c>
      <c r="E5" s="2">
        <v>146081</v>
      </c>
      <c r="F5" s="2">
        <v>5191</v>
      </c>
      <c r="G5" s="2">
        <v>2288</v>
      </c>
      <c r="H5" s="2">
        <v>2191</v>
      </c>
      <c r="I5" s="9">
        <v>551</v>
      </c>
      <c r="K5" s="19">
        <v>42795</v>
      </c>
      <c r="L5" s="6">
        <f t="shared" si="1"/>
        <v>0.56543956761926473</v>
      </c>
      <c r="M5" s="6">
        <f t="shared" si="2"/>
        <v>0.40613818278873343</v>
      </c>
      <c r="N5" s="6">
        <f t="shared" si="3"/>
        <v>1.4432152756733011E-2</v>
      </c>
      <c r="O5" s="6">
        <f t="shared" si="4"/>
        <v>6.3611569076103122E-3</v>
      </c>
      <c r="P5" s="6">
        <f t="shared" si="5"/>
        <v>6.0914749932579519E-3</v>
      </c>
      <c r="Q5" s="6">
        <f t="shared" si="6"/>
        <v>1.5319044825582526E-3</v>
      </c>
    </row>
    <row r="6" spans="2:17" ht="15.75">
      <c r="B6" s="19">
        <v>42826</v>
      </c>
      <c r="C6" s="2">
        <v>290697</v>
      </c>
      <c r="D6" s="2">
        <v>162383</v>
      </c>
      <c r="E6" s="2">
        <v>119975</v>
      </c>
      <c r="F6" s="2">
        <v>4222</v>
      </c>
      <c r="G6" s="2">
        <v>2174</v>
      </c>
      <c r="H6" s="2">
        <v>1413</v>
      </c>
      <c r="I6" s="9">
        <v>525.928</v>
      </c>
      <c r="K6" s="19">
        <v>42826</v>
      </c>
      <c r="L6" s="6">
        <f t="shared" si="1"/>
        <v>0.55859881594925298</v>
      </c>
      <c r="M6" s="6">
        <f t="shared" si="2"/>
        <v>0.41271495749870141</v>
      </c>
      <c r="N6" s="6">
        <f t="shared" si="3"/>
        <v>1.4523713695015773E-2</v>
      </c>
      <c r="O6" s="6">
        <f t="shared" si="4"/>
        <v>7.4785773502994528E-3</v>
      </c>
      <c r="P6" s="6">
        <f t="shared" si="5"/>
        <v>4.8607312768965622E-3</v>
      </c>
      <c r="Q6" s="6">
        <f t="shared" si="6"/>
        <v>1.8091965173359203E-3</v>
      </c>
    </row>
    <row r="7" spans="2:17" ht="15.75">
      <c r="B7" s="19">
        <v>42856</v>
      </c>
      <c r="C7" s="2">
        <v>323952</v>
      </c>
      <c r="D7" s="2">
        <v>184076</v>
      </c>
      <c r="E7" s="2">
        <v>130937</v>
      </c>
      <c r="F7" s="9">
        <v>4520</v>
      </c>
      <c r="G7" s="9">
        <v>2323</v>
      </c>
      <c r="H7" s="9">
        <v>1520</v>
      </c>
      <c r="I7" s="9">
        <v>573</v>
      </c>
      <c r="K7" s="19">
        <v>42856</v>
      </c>
      <c r="L7" s="6">
        <f t="shared" si="1"/>
        <v>0.56821998320738876</v>
      </c>
      <c r="M7" s="6">
        <f t="shared" si="2"/>
        <v>0.40418642267990318</v>
      </c>
      <c r="N7" s="6">
        <f t="shared" si="3"/>
        <v>1.3952684348298513E-2</v>
      </c>
      <c r="O7" s="6">
        <f t="shared" si="4"/>
        <v>7.1708154294463375E-3</v>
      </c>
      <c r="P7" s="6">
        <f t="shared" si="5"/>
        <v>4.692053143675606E-3</v>
      </c>
      <c r="Q7" s="6">
        <f t="shared" si="6"/>
        <v>1.7687805600829752E-3</v>
      </c>
    </row>
    <row r="8" spans="2:17" ht="15.75">
      <c r="B8" s="19">
        <v>42887</v>
      </c>
      <c r="C8" s="2">
        <v>327693</v>
      </c>
      <c r="D8" s="2">
        <v>190701</v>
      </c>
      <c r="E8" s="2">
        <v>127217</v>
      </c>
      <c r="F8" s="9">
        <v>4542</v>
      </c>
      <c r="G8" s="9">
        <v>2503</v>
      </c>
      <c r="H8" s="9">
        <v>2196</v>
      </c>
      <c r="I8" s="9">
        <v>529.07200000000012</v>
      </c>
      <c r="K8" s="19">
        <v>42887</v>
      </c>
      <c r="L8" s="6">
        <f t="shared" si="1"/>
        <v>0.5819501789784951</v>
      </c>
      <c r="M8" s="6">
        <f t="shared" si="2"/>
        <v>0.38822007183552898</v>
      </c>
      <c r="N8" s="6">
        <f t="shared" si="3"/>
        <v>1.3860534097463174E-2</v>
      </c>
      <c r="O8" s="6">
        <f t="shared" si="4"/>
        <v>7.6382467736570512E-3</v>
      </c>
      <c r="P8" s="6">
        <f t="shared" si="5"/>
        <v>6.7013942928289584E-3</v>
      </c>
      <c r="Q8" s="6">
        <f t="shared" si="6"/>
        <v>1.614535556145539E-3</v>
      </c>
    </row>
    <row r="9" spans="2:17" ht="15.75">
      <c r="B9" s="19">
        <v>42917</v>
      </c>
      <c r="C9" s="2">
        <v>283080</v>
      </c>
      <c r="D9" s="2">
        <v>158440</v>
      </c>
      <c r="E9" s="2">
        <v>114776</v>
      </c>
      <c r="F9" s="9">
        <v>4966</v>
      </c>
      <c r="G9" s="9">
        <v>2417</v>
      </c>
      <c r="H9" s="9">
        <v>1820</v>
      </c>
      <c r="I9" s="9">
        <v>634</v>
      </c>
      <c r="K9" s="19">
        <v>42917</v>
      </c>
      <c r="L9" s="6">
        <f t="shared" si="1"/>
        <v>0.55970043803871694</v>
      </c>
      <c r="M9" s="6">
        <f t="shared" si="2"/>
        <v>0.40545428854034193</v>
      </c>
      <c r="N9" s="6">
        <f t="shared" si="3"/>
        <v>1.7542744100607601E-2</v>
      </c>
      <c r="O9" s="6">
        <f t="shared" si="4"/>
        <v>8.5382224106259723E-3</v>
      </c>
      <c r="P9" s="6">
        <f t="shared" si="5"/>
        <v>6.429277942631058E-3</v>
      </c>
      <c r="Q9" s="6">
        <f t="shared" si="6"/>
        <v>2.2396495690264234E-3</v>
      </c>
    </row>
    <row r="10" spans="2:17" ht="15.75">
      <c r="B10" s="19">
        <v>42948</v>
      </c>
      <c r="C10" s="2">
        <v>253680</v>
      </c>
      <c r="D10" s="2">
        <v>148155</v>
      </c>
      <c r="E10" s="2">
        <v>95609</v>
      </c>
      <c r="F10" s="9">
        <v>4310</v>
      </c>
      <c r="G10" s="9">
        <v>2617</v>
      </c>
      <c r="H10" s="9">
        <v>2177</v>
      </c>
      <c r="I10" s="9">
        <v>800</v>
      </c>
      <c r="K10" s="19">
        <v>42948</v>
      </c>
      <c r="L10" s="6">
        <f t="shared" si="1"/>
        <v>0.58402317880794707</v>
      </c>
      <c r="M10" s="6">
        <f t="shared" si="2"/>
        <v>0.37688820561337116</v>
      </c>
      <c r="N10" s="6">
        <f t="shared" si="3"/>
        <v>1.6989908546199937E-2</v>
      </c>
      <c r="O10" s="6">
        <f t="shared" si="4"/>
        <v>1.03161463260801E-2</v>
      </c>
      <c r="P10" s="6">
        <f t="shared" si="5"/>
        <v>8.5816777041942613E-3</v>
      </c>
      <c r="Q10" s="6">
        <f t="shared" si="6"/>
        <v>3.1535793125197099E-3</v>
      </c>
    </row>
    <row r="11" spans="2:17" ht="15.75">
      <c r="B11" s="19">
        <v>42979</v>
      </c>
      <c r="C11" s="2">
        <v>288035</v>
      </c>
      <c r="D11" s="2">
        <v>171943</v>
      </c>
      <c r="E11" s="2">
        <v>104520</v>
      </c>
      <c r="F11" s="9">
        <v>5556</v>
      </c>
      <c r="G11" s="9">
        <v>3118</v>
      </c>
      <c r="H11" s="9">
        <v>2247</v>
      </c>
      <c r="I11" s="9">
        <v>621</v>
      </c>
      <c r="K11" s="19">
        <v>42979</v>
      </c>
      <c r="L11" s="6">
        <f t="shared" si="1"/>
        <v>0.59695175933480304</v>
      </c>
      <c r="M11" s="6">
        <f t="shared" si="2"/>
        <v>0.36287256756991337</v>
      </c>
      <c r="N11" s="6">
        <f t="shared" si="3"/>
        <v>1.9289322478171056E-2</v>
      </c>
      <c r="O11" s="6">
        <f t="shared" si="4"/>
        <v>1.082507334178138E-2</v>
      </c>
      <c r="P11" s="6">
        <f t="shared" si="5"/>
        <v>7.8011352786987696E-3</v>
      </c>
      <c r="Q11" s="6">
        <f t="shared" si="6"/>
        <v>2.155987987570955E-3</v>
      </c>
    </row>
    <row r="12" spans="2:17" ht="15.75">
      <c r="B12" s="19">
        <v>43009</v>
      </c>
      <c r="C12" s="2">
        <v>272855</v>
      </c>
      <c r="D12" s="2">
        <v>166193</v>
      </c>
      <c r="E12" s="2">
        <v>95355</v>
      </c>
      <c r="F12" s="9">
        <v>5525</v>
      </c>
      <c r="G12" s="9">
        <v>2885</v>
      </c>
      <c r="H12" s="9">
        <v>2180</v>
      </c>
      <c r="I12" s="9">
        <v>715</v>
      </c>
      <c r="K12" s="19">
        <v>43009</v>
      </c>
      <c r="L12" s="6">
        <f t="shared" si="1"/>
        <v>0.60908907661578493</v>
      </c>
      <c r="M12" s="6">
        <f t="shared" si="2"/>
        <v>0.34947133092668264</v>
      </c>
      <c r="N12" s="6">
        <f t="shared" si="3"/>
        <v>2.0248850121859594E-2</v>
      </c>
      <c r="O12" s="6">
        <f t="shared" si="4"/>
        <v>1.0573381466346595E-2</v>
      </c>
      <c r="P12" s="6">
        <f t="shared" si="5"/>
        <v>7.9895915412948274E-3</v>
      </c>
      <c r="Q12" s="6">
        <f t="shared" si="6"/>
        <v>2.6204394275347711E-3</v>
      </c>
    </row>
    <row r="13" spans="2:17" ht="15.75">
      <c r="B13" s="19">
        <v>43040</v>
      </c>
      <c r="C13" s="2">
        <v>302636</v>
      </c>
      <c r="D13" s="2">
        <v>186772</v>
      </c>
      <c r="E13" s="2">
        <v>102972</v>
      </c>
      <c r="F13" s="9">
        <v>5403</v>
      </c>
      <c r="G13" s="9">
        <v>3259</v>
      </c>
      <c r="H13" s="9">
        <v>3031</v>
      </c>
      <c r="I13" s="9">
        <v>1178</v>
      </c>
      <c r="K13" s="19">
        <v>43040</v>
      </c>
      <c r="L13" s="6">
        <f t="shared" si="1"/>
        <v>0.6171506364080942</v>
      </c>
      <c r="M13" s="6">
        <f t="shared" si="2"/>
        <v>0.34025033373425501</v>
      </c>
      <c r="N13" s="6">
        <f t="shared" si="3"/>
        <v>1.7853130493398008E-2</v>
      </c>
      <c r="O13" s="6">
        <f t="shared" si="4"/>
        <v>1.0768712248377589E-2</v>
      </c>
      <c r="P13" s="6">
        <f t="shared" si="5"/>
        <v>1.0015331949933252E-2</v>
      </c>
      <c r="Q13" s="6">
        <f t="shared" si="6"/>
        <v>3.8924648752957348E-3</v>
      </c>
    </row>
    <row r="14" spans="2:17" ht="15.75">
      <c r="B14" s="19">
        <v>43070</v>
      </c>
      <c r="C14" s="2">
        <v>253950</v>
      </c>
      <c r="D14" s="2">
        <v>157628</v>
      </c>
      <c r="E14" s="2">
        <v>84787</v>
      </c>
      <c r="F14" s="9">
        <v>4223</v>
      </c>
      <c r="G14" s="9">
        <v>2876</v>
      </c>
      <c r="H14" s="9">
        <v>3412</v>
      </c>
      <c r="I14" s="9">
        <v>996</v>
      </c>
      <c r="K14" s="19">
        <v>43070</v>
      </c>
      <c r="L14" s="6">
        <f t="shared" si="1"/>
        <v>0.62070486316203977</v>
      </c>
      <c r="M14" s="6">
        <f t="shared" si="2"/>
        <v>0.3338728096081906</v>
      </c>
      <c r="N14" s="6">
        <f t="shared" si="3"/>
        <v>1.6629257727899194E-2</v>
      </c>
      <c r="O14" s="6">
        <f t="shared" si="4"/>
        <v>1.1325063988974208E-2</v>
      </c>
      <c r="P14" s="6">
        <f t="shared" si="5"/>
        <v>1.3435715692065368E-2</v>
      </c>
      <c r="Q14" s="6">
        <f t="shared" si="6"/>
        <v>3.9220318960425278E-3</v>
      </c>
    </row>
    <row r="15" spans="2:17" ht="15.75">
      <c r="B15" s="19">
        <v>43101</v>
      </c>
      <c r="C15" s="2">
        <v>269429</v>
      </c>
      <c r="D15" s="2">
        <v>166504</v>
      </c>
      <c r="E15" s="2">
        <v>89760</v>
      </c>
      <c r="F15" s="9">
        <v>6248</v>
      </c>
      <c r="G15" s="9">
        <v>2870</v>
      </c>
      <c r="H15" s="9">
        <v>2764</v>
      </c>
      <c r="I15" s="9">
        <v>1268</v>
      </c>
      <c r="K15" s="19">
        <v>43101</v>
      </c>
      <c r="L15" s="6">
        <f t="shared" si="1"/>
        <v>0.61798841253168735</v>
      </c>
      <c r="M15" s="6">
        <f t="shared" si="2"/>
        <v>0.3331489928701068</v>
      </c>
      <c r="N15" s="6">
        <f t="shared" si="3"/>
        <v>2.3189782837036845E-2</v>
      </c>
      <c r="O15" s="6">
        <f t="shared" si="4"/>
        <v>1.0652156968997397E-2</v>
      </c>
      <c r="P15" s="6">
        <f t="shared" si="5"/>
        <v>1.025873235620516E-2</v>
      </c>
      <c r="Q15" s="6">
        <f t="shared" si="6"/>
        <v>4.70624914170338E-3</v>
      </c>
    </row>
    <row r="16" spans="2:17" ht="15.75">
      <c r="B16" s="19">
        <v>43132</v>
      </c>
      <c r="C16" s="2">
        <v>261749</v>
      </c>
      <c r="D16" s="2">
        <v>164631</v>
      </c>
      <c r="E16" s="2">
        <v>85077</v>
      </c>
      <c r="F16" s="9">
        <v>5730</v>
      </c>
      <c r="G16" s="9">
        <v>2559</v>
      </c>
      <c r="H16" s="9">
        <v>2546</v>
      </c>
      <c r="I16" s="9">
        <v>1202.96</v>
      </c>
      <c r="K16" s="19">
        <v>43132</v>
      </c>
      <c r="L16" s="6">
        <f t="shared" si="1"/>
        <v>0.62896515363955541</v>
      </c>
      <c r="M16" s="6">
        <f t="shared" si="2"/>
        <v>0.32503276039258983</v>
      </c>
      <c r="N16" s="6">
        <f t="shared" si="3"/>
        <v>2.189120111251619E-2</v>
      </c>
      <c r="O16" s="6">
        <f t="shared" si="4"/>
        <v>9.7765416486786955E-3</v>
      </c>
      <c r="P16" s="6">
        <f t="shared" si="5"/>
        <v>9.7268757473763026E-3</v>
      </c>
      <c r="Q16" s="6">
        <f t="shared" si="6"/>
        <v>4.5958532792866446E-3</v>
      </c>
    </row>
    <row r="17" spans="2:17" ht="15.75">
      <c r="B17" s="19">
        <v>43160</v>
      </c>
      <c r="C17" s="2">
        <v>347433</v>
      </c>
      <c r="D17" s="2">
        <v>222332</v>
      </c>
      <c r="E17" s="2">
        <v>108929</v>
      </c>
      <c r="F17" s="9">
        <v>7856</v>
      </c>
      <c r="G17" s="9">
        <v>3018</v>
      </c>
      <c r="H17" s="9">
        <v>3792</v>
      </c>
      <c r="I17" s="9">
        <v>1498</v>
      </c>
      <c r="K17" s="19">
        <v>43160</v>
      </c>
      <c r="L17" s="6">
        <f t="shared" si="1"/>
        <v>0.63992769829003004</v>
      </c>
      <c r="M17" s="6">
        <f t="shared" si="2"/>
        <v>0.31352519766401005</v>
      </c>
      <c r="N17" s="6">
        <f t="shared" si="3"/>
        <v>2.261155388233127E-2</v>
      </c>
      <c r="O17" s="6">
        <f t="shared" si="4"/>
        <v>8.6865669064251239E-3</v>
      </c>
      <c r="P17" s="6">
        <f t="shared" si="5"/>
        <v>1.0914334562347272E-2</v>
      </c>
      <c r="Q17" s="6">
        <f t="shared" si="6"/>
        <v>4.3116226725728414E-3</v>
      </c>
    </row>
    <row r="18" spans="2:17" ht="15.75">
      <c r="B18" s="19">
        <v>43191</v>
      </c>
      <c r="C18" s="2">
        <v>314055</v>
      </c>
      <c r="D18" s="2">
        <v>193447</v>
      </c>
      <c r="E18" s="2">
        <v>105014</v>
      </c>
      <c r="F18" s="9">
        <v>8226</v>
      </c>
      <c r="G18" s="9">
        <v>2632</v>
      </c>
      <c r="H18" s="9">
        <v>3171</v>
      </c>
      <c r="I18" s="9">
        <v>1554</v>
      </c>
      <c r="K18" s="19">
        <v>43191</v>
      </c>
      <c r="L18" s="6">
        <f t="shared" si="1"/>
        <v>0.6159653563866202</v>
      </c>
      <c r="M18" s="6">
        <f t="shared" si="2"/>
        <v>0.33438092053939594</v>
      </c>
      <c r="N18" s="6">
        <f t="shared" si="3"/>
        <v>2.6192864307207336E-2</v>
      </c>
      <c r="O18" s="6">
        <f t="shared" si="4"/>
        <v>8.3806976485010596E-3</v>
      </c>
      <c r="P18" s="6">
        <f t="shared" si="5"/>
        <v>1.009695753928452E-2</v>
      </c>
      <c r="Q18" s="6">
        <f t="shared" si="6"/>
        <v>4.9481778669341354E-3</v>
      </c>
    </row>
    <row r="19" spans="2:17" ht="15.75">
      <c r="B19" s="19">
        <v>43221</v>
      </c>
      <c r="C19" s="2">
        <v>305057</v>
      </c>
      <c r="D19" s="2">
        <v>195098</v>
      </c>
      <c r="E19" s="2">
        <v>95377</v>
      </c>
      <c r="F19" s="9">
        <v>7834</v>
      </c>
      <c r="G19" s="9">
        <v>2465</v>
      </c>
      <c r="H19" s="9">
        <v>2310</v>
      </c>
      <c r="I19" s="9">
        <v>1958</v>
      </c>
      <c r="K19" s="19">
        <v>43221</v>
      </c>
      <c r="L19" s="6">
        <f t="shared" si="1"/>
        <v>0.63954605204928916</v>
      </c>
      <c r="M19" s="6">
        <f t="shared" si="2"/>
        <v>0.31265304516860781</v>
      </c>
      <c r="N19" s="6">
        <f t="shared" si="3"/>
        <v>2.5680446605060695E-2</v>
      </c>
      <c r="O19" s="6">
        <f t="shared" si="4"/>
        <v>8.0804570949035755E-3</v>
      </c>
      <c r="P19" s="6">
        <f t="shared" si="5"/>
        <v>7.5723553303153179E-3</v>
      </c>
      <c r="Q19" s="6">
        <f t="shared" si="6"/>
        <v>6.418472613314889E-3</v>
      </c>
    </row>
    <row r="20" spans="2:17" ht="15.75">
      <c r="B20" s="19">
        <v>43252</v>
      </c>
      <c r="C20" s="2">
        <v>341308</v>
      </c>
      <c r="D20" s="2">
        <v>218327</v>
      </c>
      <c r="E20" s="2">
        <v>106618</v>
      </c>
      <c r="F20" s="9">
        <v>8327</v>
      </c>
      <c r="G20" s="9">
        <v>3139</v>
      </c>
      <c r="H20" s="9">
        <v>2651</v>
      </c>
      <c r="I20" s="9">
        <v>2230.04</v>
      </c>
      <c r="K20" s="19">
        <v>43252</v>
      </c>
      <c r="L20" s="6">
        <f t="shared" si="1"/>
        <v>0.63967735886647836</v>
      </c>
      <c r="M20" s="6">
        <f t="shared" si="2"/>
        <v>0.31238060637312925</v>
      </c>
      <c r="N20" s="6">
        <f t="shared" si="3"/>
        <v>2.4397318550986206E-2</v>
      </c>
      <c r="O20" s="6">
        <f t="shared" si="4"/>
        <v>9.1969716502396659E-3</v>
      </c>
      <c r="P20" s="6">
        <f t="shared" si="5"/>
        <v>7.7671780327446174E-3</v>
      </c>
      <c r="Q20" s="6">
        <f t="shared" si="6"/>
        <v>6.5338052433579052E-3</v>
      </c>
    </row>
    <row r="21" spans="2:17" ht="15.75">
      <c r="B21" s="19">
        <v>43282</v>
      </c>
      <c r="C21" s="2">
        <v>317848</v>
      </c>
      <c r="D21" s="2">
        <v>197268</v>
      </c>
      <c r="E21" s="2">
        <v>102761</v>
      </c>
      <c r="F21" s="9">
        <v>10468</v>
      </c>
      <c r="G21" s="9">
        <v>3091</v>
      </c>
      <c r="H21" s="9">
        <v>2526</v>
      </c>
      <c r="I21" s="9">
        <v>1724</v>
      </c>
      <c r="K21" s="19">
        <v>43282</v>
      </c>
      <c r="L21" s="6">
        <f t="shared" si="1"/>
        <v>0.6206362789761144</v>
      </c>
      <c r="M21" s="6">
        <f t="shared" si="2"/>
        <v>0.3233023331907075</v>
      </c>
      <c r="N21" s="6">
        <f t="shared" si="3"/>
        <v>3.2933981022375478E-2</v>
      </c>
      <c r="O21" s="6">
        <f t="shared" si="4"/>
        <v>9.7247741058619219E-3</v>
      </c>
      <c r="P21" s="6">
        <f t="shared" si="5"/>
        <v>7.9471948856056976E-3</v>
      </c>
      <c r="Q21" s="6">
        <f t="shared" si="6"/>
        <v>5.4239762402154487E-3</v>
      </c>
    </row>
    <row r="22" spans="2:17" ht="15.75">
      <c r="B22" s="19">
        <v>43313</v>
      </c>
      <c r="C22" s="2">
        <v>316405</v>
      </c>
      <c r="D22" s="2">
        <v>196425</v>
      </c>
      <c r="E22" s="2">
        <v>103063</v>
      </c>
      <c r="F22" s="9">
        <v>9370</v>
      </c>
      <c r="G22" s="9">
        <v>3431</v>
      </c>
      <c r="H22" s="9">
        <v>2457</v>
      </c>
      <c r="I22" s="9">
        <v>1645</v>
      </c>
      <c r="K22" s="19">
        <v>43313</v>
      </c>
      <c r="L22" s="6">
        <f t="shared" si="1"/>
        <v>0.62080245255289901</v>
      </c>
      <c r="M22" s="6">
        <f t="shared" si="2"/>
        <v>0.32573126214819614</v>
      </c>
      <c r="N22" s="6">
        <f t="shared" si="3"/>
        <v>2.9613944153853447E-2</v>
      </c>
      <c r="O22" s="6">
        <f t="shared" si="4"/>
        <v>1.0843697160285078E-2</v>
      </c>
      <c r="P22" s="6">
        <f t="shared" si="5"/>
        <v>7.7653640113146127E-3</v>
      </c>
      <c r="Q22" s="6">
        <f t="shared" si="6"/>
        <v>5.1990328850681881E-3</v>
      </c>
    </row>
    <row r="23" spans="2:17" ht="15.75">
      <c r="B23" s="19">
        <v>43344</v>
      </c>
      <c r="C23" s="2">
        <v>200134</v>
      </c>
      <c r="D23" s="2">
        <v>128683</v>
      </c>
      <c r="E23" s="2">
        <v>58717</v>
      </c>
      <c r="F23" s="9">
        <v>7687</v>
      </c>
      <c r="G23" s="9">
        <v>2362</v>
      </c>
      <c r="H23" s="9">
        <v>2357</v>
      </c>
      <c r="I23" s="9">
        <v>311</v>
      </c>
      <c r="K23" s="19">
        <v>43344</v>
      </c>
      <c r="L23" s="6">
        <f t="shared" si="1"/>
        <v>0.64298420058560768</v>
      </c>
      <c r="M23" s="6">
        <f t="shared" si="2"/>
        <v>0.29338842975206614</v>
      </c>
      <c r="N23" s="6">
        <f t="shared" si="3"/>
        <v>3.8409265791919417E-2</v>
      </c>
      <c r="O23" s="6">
        <f t="shared" si="4"/>
        <v>1.1802092597959368E-2</v>
      </c>
      <c r="P23" s="6">
        <f t="shared" si="5"/>
        <v>1.1777109336744382E-2</v>
      </c>
      <c r="Q23" s="6">
        <f t="shared" si="6"/>
        <v>1.5539588475721267E-3</v>
      </c>
    </row>
    <row r="24" spans="2:17" ht="15.75">
      <c r="B24" s="19">
        <v>43374</v>
      </c>
      <c r="C24" s="2">
        <v>252628</v>
      </c>
      <c r="D24" s="2">
        <v>157304</v>
      </c>
      <c r="E24" s="2">
        <v>80313</v>
      </c>
      <c r="F24" s="9">
        <v>9061</v>
      </c>
      <c r="G24" s="9">
        <v>1996</v>
      </c>
      <c r="H24" s="9">
        <v>3390</v>
      </c>
      <c r="I24" s="9">
        <v>549</v>
      </c>
      <c r="K24" s="19">
        <v>43374</v>
      </c>
      <c r="L24" s="6">
        <f t="shared" si="1"/>
        <v>0.62267048783191092</v>
      </c>
      <c r="M24" s="6">
        <f t="shared" si="2"/>
        <v>0.31791012872682362</v>
      </c>
      <c r="N24" s="6">
        <f t="shared" si="3"/>
        <v>3.5866966448691355E-2</v>
      </c>
      <c r="O24" s="6">
        <f t="shared" si="4"/>
        <v>7.9009452633912319E-3</v>
      </c>
      <c r="P24" s="6">
        <f t="shared" si="5"/>
        <v>1.341894010165144E-2</v>
      </c>
      <c r="Q24" s="6">
        <f t="shared" si="6"/>
        <v>2.1731557863736402E-3</v>
      </c>
    </row>
    <row r="25" spans="2:17" ht="15.75">
      <c r="B25" s="19">
        <v>43405</v>
      </c>
      <c r="C25" s="2">
        <v>272674</v>
      </c>
      <c r="D25" s="2">
        <v>163420</v>
      </c>
      <c r="E25" s="2">
        <v>92642</v>
      </c>
      <c r="F25" s="9">
        <v>9668</v>
      </c>
      <c r="G25" s="9">
        <v>2004</v>
      </c>
      <c r="H25" s="9">
        <v>4262</v>
      </c>
      <c r="I25" s="9">
        <v>659</v>
      </c>
      <c r="K25" s="19">
        <v>43405</v>
      </c>
      <c r="L25" s="6">
        <f t="shared" si="1"/>
        <v>0.59932373456948596</v>
      </c>
      <c r="M25" s="6">
        <f t="shared" si="2"/>
        <v>0.33975369855578458</v>
      </c>
      <c r="N25" s="6">
        <f t="shared" si="3"/>
        <v>3.5456259122615283E-2</v>
      </c>
      <c r="O25" s="6">
        <f t="shared" si="4"/>
        <v>7.349435589751865E-3</v>
      </c>
      <c r="P25" s="6">
        <f t="shared" si="5"/>
        <v>1.5630386468823577E-2</v>
      </c>
      <c r="Q25" s="6">
        <f t="shared" si="6"/>
        <v>2.4168054159912568E-3</v>
      </c>
    </row>
    <row r="26" spans="2:17" ht="15.75">
      <c r="B26" s="19">
        <v>43435</v>
      </c>
      <c r="C26" s="2">
        <v>237058</v>
      </c>
      <c r="D26" s="2">
        <v>139261</v>
      </c>
      <c r="E26" s="2">
        <v>82859</v>
      </c>
      <c r="F26" s="2">
        <v>8341.00000000002</v>
      </c>
      <c r="G26" s="2">
        <v>1874.9999999999982</v>
      </c>
      <c r="H26" s="2">
        <v>3836</v>
      </c>
      <c r="I26" s="2">
        <v>868.00000000000091</v>
      </c>
      <c r="K26" s="19">
        <v>43435</v>
      </c>
      <c r="L26" s="6">
        <f t="shared" si="1"/>
        <v>0.58745539066388819</v>
      </c>
      <c r="M26" s="6">
        <f t="shared" si="2"/>
        <v>0.34953049464687969</v>
      </c>
      <c r="N26" s="6">
        <f t="shared" si="3"/>
        <v>3.5185482033932708E-2</v>
      </c>
      <c r="O26" s="6">
        <f t="shared" si="4"/>
        <v>7.909456757418009E-3</v>
      </c>
      <c r="P26" s="6">
        <f t="shared" si="5"/>
        <v>1.6181693931442937E-2</v>
      </c>
      <c r="Q26" s="6">
        <f t="shared" si="6"/>
        <v>3.6615511815673838E-3</v>
      </c>
    </row>
    <row r="27" spans="2:17" ht="15.75">
      <c r="B27" s="19">
        <v>43466</v>
      </c>
      <c r="C27" s="2">
        <v>265702</v>
      </c>
      <c r="D27" s="2">
        <v>153098</v>
      </c>
      <c r="E27" s="2">
        <v>91623</v>
      </c>
      <c r="F27" s="2">
        <v>13052</v>
      </c>
      <c r="G27" s="2">
        <v>2119</v>
      </c>
      <c r="H27" s="2">
        <v>4648</v>
      </c>
      <c r="I27" s="2">
        <v>1143</v>
      </c>
      <c r="K27" s="19">
        <v>43466</v>
      </c>
      <c r="L27" s="6">
        <f t="shared" si="1"/>
        <v>0.57620191041091151</v>
      </c>
      <c r="M27" s="6">
        <f t="shared" si="2"/>
        <v>0.34483368585859347</v>
      </c>
      <c r="N27" s="6">
        <f t="shared" si="3"/>
        <v>4.9122701372213987E-2</v>
      </c>
      <c r="O27" s="6">
        <f t="shared" si="4"/>
        <v>7.9750999239749792E-3</v>
      </c>
      <c r="P27" s="6">
        <f t="shared" si="5"/>
        <v>1.7493281947444882E-2</v>
      </c>
      <c r="Q27" s="6">
        <f t="shared" si="6"/>
        <v>4.3018118042017E-3</v>
      </c>
    </row>
    <row r="28" spans="2:17" ht="15.75">
      <c r="B28" s="19">
        <v>43497</v>
      </c>
      <c r="C28" s="2">
        <v>268867</v>
      </c>
      <c r="D28" s="2">
        <v>160454</v>
      </c>
      <c r="E28" s="2">
        <v>87620</v>
      </c>
      <c r="F28" s="2">
        <v>12945</v>
      </c>
      <c r="G28" s="2">
        <v>2202</v>
      </c>
      <c r="H28" s="2">
        <v>4637</v>
      </c>
      <c r="I28" s="2">
        <v>996</v>
      </c>
      <c r="K28" s="19">
        <v>43497</v>
      </c>
      <c r="L28" s="6">
        <f t="shared" si="1"/>
        <v>0.5967783327816355</v>
      </c>
      <c r="M28" s="6">
        <f t="shared" si="2"/>
        <v>0.32588603287127094</v>
      </c>
      <c r="N28" s="6">
        <f t="shared" si="3"/>
        <v>4.8146481345795508E-2</v>
      </c>
      <c r="O28" s="6">
        <f t="shared" si="4"/>
        <v>8.1899228986822489E-3</v>
      </c>
      <c r="P28" s="6">
        <f t="shared" si="5"/>
        <v>1.7246445268478468E-2</v>
      </c>
      <c r="Q28" s="6">
        <f t="shared" si="6"/>
        <v>3.7044337906846137E-3</v>
      </c>
    </row>
    <row r="29" spans="2:17" ht="15.75">
      <c r="B29" s="19">
        <v>43525</v>
      </c>
      <c r="C29" s="2">
        <v>345523</v>
      </c>
      <c r="D29" s="2">
        <v>208040</v>
      </c>
      <c r="E29" s="2">
        <v>111849</v>
      </c>
      <c r="F29" s="2">
        <v>14676</v>
      </c>
      <c r="G29" s="2">
        <v>3061</v>
      </c>
      <c r="H29" s="2">
        <v>6616</v>
      </c>
      <c r="I29" s="2">
        <v>1267.04</v>
      </c>
      <c r="K29" s="19">
        <v>43525</v>
      </c>
      <c r="L29" s="6">
        <f t="shared" si="1"/>
        <v>0.60210174141808215</v>
      </c>
      <c r="M29" s="6">
        <f t="shared" si="2"/>
        <v>0.3237092755040909</v>
      </c>
      <c r="N29" s="6">
        <f t="shared" si="3"/>
        <v>4.2474741189443249E-2</v>
      </c>
      <c r="O29" s="6">
        <f t="shared" si="4"/>
        <v>8.8590339861601107E-3</v>
      </c>
      <c r="P29" s="6">
        <f t="shared" si="5"/>
        <v>1.9147784662670791E-2</v>
      </c>
      <c r="Q29" s="6">
        <f t="shared" si="6"/>
        <v>3.6670207193153564E-3</v>
      </c>
    </row>
    <row r="30" spans="2:17" ht="15.75">
      <c r="B30" s="19">
        <v>43556</v>
      </c>
      <c r="C30" s="2">
        <v>310715</v>
      </c>
      <c r="D30" s="2">
        <v>183506</v>
      </c>
      <c r="E30" s="2">
        <v>104079</v>
      </c>
      <c r="F30" s="2">
        <v>13811</v>
      </c>
      <c r="G30" s="2">
        <v>3003</v>
      </c>
      <c r="H30" s="2">
        <v>4768</v>
      </c>
      <c r="I30" s="2">
        <v>1529</v>
      </c>
      <c r="K30" s="19">
        <v>43556</v>
      </c>
      <c r="L30" s="6">
        <f t="shared" si="1"/>
        <v>0.59059266530421772</v>
      </c>
      <c r="M30" s="6">
        <f t="shared" si="2"/>
        <v>0.33496612651465169</v>
      </c>
      <c r="N30" s="6">
        <f t="shared" si="3"/>
        <v>4.4449093220475355E-2</v>
      </c>
      <c r="O30" s="6">
        <f t="shared" si="4"/>
        <v>9.6648053682635206E-3</v>
      </c>
      <c r="P30" s="6">
        <f t="shared" si="5"/>
        <v>1.5345252079880276E-2</v>
      </c>
      <c r="Q30" s="6">
        <f t="shared" si="6"/>
        <v>4.9209082277971777E-3</v>
      </c>
    </row>
    <row r="31" spans="2:17" ht="15.75">
      <c r="B31" s="19">
        <v>43586</v>
      </c>
      <c r="C31" s="2">
        <v>332962</v>
      </c>
      <c r="D31" s="2">
        <v>196492</v>
      </c>
      <c r="E31" s="2">
        <v>110824</v>
      </c>
      <c r="F31" s="2">
        <v>16037</v>
      </c>
      <c r="G31" s="2">
        <v>3269</v>
      </c>
      <c r="H31" s="2">
        <v>4630</v>
      </c>
      <c r="I31" s="2">
        <v>1692</v>
      </c>
      <c r="K31" s="19">
        <v>43586</v>
      </c>
      <c r="L31" s="6">
        <f t="shared" si="1"/>
        <v>0.59013340861719954</v>
      </c>
      <c r="M31" s="6">
        <f t="shared" si="2"/>
        <v>0.33284278686456714</v>
      </c>
      <c r="N31" s="6">
        <f t="shared" si="3"/>
        <v>4.8164655426144724E-2</v>
      </c>
      <c r="O31" s="6">
        <f t="shared" si="4"/>
        <v>9.8179371820207705E-3</v>
      </c>
      <c r="P31" s="6">
        <f t="shared" si="5"/>
        <v>1.3905490716658357E-2</v>
      </c>
      <c r="Q31" s="6">
        <f t="shared" si="6"/>
        <v>5.0816609703209373E-3</v>
      </c>
    </row>
    <row r="32" spans="2:17" ht="15.75">
      <c r="B32" s="19">
        <v>43617</v>
      </c>
      <c r="C32" s="2">
        <v>325231</v>
      </c>
      <c r="D32" s="2">
        <v>196439</v>
      </c>
      <c r="E32" s="2">
        <v>102758</v>
      </c>
      <c r="F32" s="2">
        <v>15948.999999999993</v>
      </c>
      <c r="G32" s="2">
        <v>2871</v>
      </c>
      <c r="H32" s="2">
        <v>5760.0000000000009</v>
      </c>
      <c r="I32" s="2">
        <v>1428.96</v>
      </c>
      <c r="K32" s="19">
        <v>43617</v>
      </c>
      <c r="L32" s="6">
        <f t="shared" si="1"/>
        <v>0.60399838883747248</v>
      </c>
      <c r="M32" s="6">
        <f t="shared" si="2"/>
        <v>0.31595389123423046</v>
      </c>
      <c r="N32" s="6">
        <f t="shared" si="3"/>
        <v>4.9038990748114394E-2</v>
      </c>
      <c r="O32" s="6">
        <f t="shared" si="4"/>
        <v>8.8275717874372363E-3</v>
      </c>
      <c r="P32" s="6">
        <f t="shared" si="5"/>
        <v>1.7710488852538661E-2</v>
      </c>
      <c r="Q32" s="6">
        <f t="shared" si="6"/>
        <v>4.393677109500632E-3</v>
      </c>
    </row>
    <row r="33" spans="2:17" ht="15.75">
      <c r="B33" s="19">
        <v>43647</v>
      </c>
      <c r="C33" s="2">
        <v>332788</v>
      </c>
      <c r="D33" s="2">
        <v>193655</v>
      </c>
      <c r="E33" s="2">
        <v>109945</v>
      </c>
      <c r="F33" s="2">
        <v>18290</v>
      </c>
      <c r="G33" s="2">
        <v>3270</v>
      </c>
      <c r="H33" s="2">
        <v>5963</v>
      </c>
      <c r="I33" s="2">
        <v>1590.311999999999</v>
      </c>
      <c r="K33" s="19">
        <v>43647</v>
      </c>
      <c r="L33" s="6">
        <f t="shared" si="1"/>
        <v>0.58191701623856629</v>
      </c>
      <c r="M33" s="6">
        <f t="shared" si="2"/>
        <v>0.33037549430868901</v>
      </c>
      <c r="N33" s="6">
        <f t="shared" si="3"/>
        <v>5.4959914419991103E-2</v>
      </c>
      <c r="O33" s="6">
        <f t="shared" si="4"/>
        <v>9.8260754594516626E-3</v>
      </c>
      <c r="P33" s="6">
        <f t="shared" si="5"/>
        <v>1.7918314362296718E-2</v>
      </c>
      <c r="Q33" s="6">
        <f t="shared" si="6"/>
        <v>4.7787540416120745E-3</v>
      </c>
    </row>
    <row r="34" spans="2:17" ht="15.75">
      <c r="B34" s="19">
        <v>43678</v>
      </c>
      <c r="C34" s="2">
        <v>313748</v>
      </c>
      <c r="D34" s="2">
        <v>192550</v>
      </c>
      <c r="E34" s="2">
        <v>94639</v>
      </c>
      <c r="F34" s="2">
        <v>16732</v>
      </c>
      <c r="G34" s="2">
        <v>3120</v>
      </c>
      <c r="H34" s="2">
        <v>5001</v>
      </c>
      <c r="I34" s="2">
        <v>1686</v>
      </c>
      <c r="K34" s="19">
        <v>43678</v>
      </c>
      <c r="L34" s="6">
        <f t="shared" si="1"/>
        <v>0.61370909137269403</v>
      </c>
      <c r="M34" s="6">
        <f t="shared" si="2"/>
        <v>0.30164016981781555</v>
      </c>
      <c r="N34" s="6">
        <f t="shared" si="3"/>
        <v>5.3329423613855703E-2</v>
      </c>
      <c r="O34" s="6">
        <f t="shared" si="4"/>
        <v>9.9442864974438085E-3</v>
      </c>
      <c r="P34" s="6">
        <f t="shared" si="5"/>
        <v>1.5939543837729643E-2</v>
      </c>
      <c r="Q34" s="6">
        <f t="shared" si="6"/>
        <v>5.3737394341955968E-3</v>
      </c>
    </row>
    <row r="35" spans="2:17" ht="15.75">
      <c r="B35" s="19">
        <v>43709</v>
      </c>
      <c r="C35" s="2">
        <v>244622</v>
      </c>
      <c r="D35" s="2">
        <v>146463</v>
      </c>
      <c r="E35" s="2">
        <v>72519</v>
      </c>
      <c r="F35" s="2">
        <v>15373</v>
      </c>
      <c r="G35" s="2">
        <v>3572</v>
      </c>
      <c r="H35" s="2">
        <v>5880</v>
      </c>
      <c r="I35" s="2">
        <v>807</v>
      </c>
      <c r="K35" s="19">
        <v>43709</v>
      </c>
      <c r="L35" s="6">
        <f t="shared" si="1"/>
        <v>0.59873192108641082</v>
      </c>
      <c r="M35" s="6">
        <f t="shared" si="2"/>
        <v>0.29645330346412013</v>
      </c>
      <c r="N35" s="6">
        <f t="shared" si="3"/>
        <v>6.2843897932320064E-2</v>
      </c>
      <c r="O35" s="6">
        <f t="shared" si="4"/>
        <v>1.460212082314755E-2</v>
      </c>
      <c r="P35" s="6">
        <f t="shared" si="5"/>
        <v>2.4037085789503806E-2</v>
      </c>
      <c r="Q35" s="6">
        <f t="shared" si="6"/>
        <v>3.2989673864165939E-3</v>
      </c>
    </row>
    <row r="36" spans="2:17" ht="15.75">
      <c r="B36" s="18">
        <v>43739</v>
      </c>
      <c r="C36" s="2">
        <v>284593</v>
      </c>
      <c r="D36" s="2">
        <v>164322</v>
      </c>
      <c r="E36" s="2">
        <v>88042</v>
      </c>
      <c r="F36" s="2">
        <v>19435</v>
      </c>
      <c r="G36" s="2">
        <v>6947</v>
      </c>
      <c r="H36" s="2">
        <v>4979</v>
      </c>
      <c r="I36" s="2">
        <v>857</v>
      </c>
      <c r="K36" s="18">
        <v>43739</v>
      </c>
      <c r="L36" s="6">
        <f t="shared" si="1"/>
        <v>0.57739297874508511</v>
      </c>
      <c r="M36" s="6">
        <f t="shared" si="2"/>
        <v>0.30936108758824005</v>
      </c>
      <c r="N36" s="6">
        <f t="shared" si="3"/>
        <v>6.8290506091154737E-2</v>
      </c>
      <c r="O36" s="6">
        <f t="shared" si="4"/>
        <v>2.4410298215346127E-2</v>
      </c>
      <c r="P36" s="6">
        <f t="shared" si="5"/>
        <v>1.7495159754456365E-2</v>
      </c>
      <c r="Q36" s="6">
        <f t="shared" si="6"/>
        <v>3.0113179171659178E-3</v>
      </c>
    </row>
    <row r="37" spans="2:17" ht="15.75">
      <c r="B37" s="19">
        <v>43770</v>
      </c>
      <c r="C37" s="2">
        <v>299127</v>
      </c>
      <c r="D37" s="2">
        <v>173104</v>
      </c>
      <c r="E37" s="2">
        <v>94413</v>
      </c>
      <c r="F37" s="2">
        <v>19607</v>
      </c>
      <c r="G37" s="2">
        <v>6334</v>
      </c>
      <c r="H37" s="2">
        <v>4651</v>
      </c>
      <c r="I37" s="2">
        <v>1001</v>
      </c>
      <c r="K37" s="19">
        <v>43770</v>
      </c>
      <c r="L37" s="6">
        <f t="shared" si="1"/>
        <v>0.57869734260030026</v>
      </c>
      <c r="M37" s="6">
        <f t="shared" si="2"/>
        <v>0.31562847887352197</v>
      </c>
      <c r="N37" s="6">
        <f t="shared" si="3"/>
        <v>6.5547409628686146E-2</v>
      </c>
      <c r="O37" s="6">
        <f t="shared" si="4"/>
        <v>2.1174952444948131E-2</v>
      </c>
      <c r="P37" s="6">
        <f t="shared" si="5"/>
        <v>1.5548579700261094E-2</v>
      </c>
      <c r="Q37" s="6">
        <f t="shared" si="6"/>
        <v>3.3464047043563435E-3</v>
      </c>
    </row>
    <row r="38" spans="2:17" ht="15.75">
      <c r="B38" s="18">
        <v>43800</v>
      </c>
      <c r="C38" s="2">
        <v>283380</v>
      </c>
      <c r="D38" s="2">
        <v>168768</v>
      </c>
      <c r="E38" s="2">
        <v>84422</v>
      </c>
      <c r="F38" s="2">
        <v>17995</v>
      </c>
      <c r="G38" s="2">
        <v>5580</v>
      </c>
      <c r="H38" s="2">
        <v>5748</v>
      </c>
      <c r="I38" s="2">
        <v>881.68800000000192</v>
      </c>
      <c r="K38" s="18">
        <v>43800</v>
      </c>
      <c r="L38" s="6">
        <f t="shared" si="1"/>
        <v>0.59555367351259791</v>
      </c>
      <c r="M38" s="6">
        <f t="shared" si="2"/>
        <v>0.29791093231703014</v>
      </c>
      <c r="N38" s="6">
        <f t="shared" si="3"/>
        <v>6.3501305667301861E-2</v>
      </c>
      <c r="O38" s="6">
        <f t="shared" si="4"/>
        <v>1.9690874444209187E-2</v>
      </c>
      <c r="P38" s="6">
        <f t="shared" si="5"/>
        <v>2.02837179758628E-2</v>
      </c>
      <c r="Q38" s="6">
        <f t="shared" si="6"/>
        <v>3.1113275460512456E-3</v>
      </c>
    </row>
    <row r="39" spans="2:17" ht="15.75">
      <c r="B39" s="19">
        <v>43831</v>
      </c>
      <c r="C39" s="2">
        <v>246300</v>
      </c>
      <c r="D39" s="2">
        <v>126806</v>
      </c>
      <c r="E39" s="2">
        <v>80257</v>
      </c>
      <c r="F39" s="2">
        <v>22166</v>
      </c>
      <c r="G39" s="2">
        <v>8639</v>
      </c>
      <c r="H39" s="2">
        <v>7492</v>
      </c>
      <c r="I39" s="2">
        <v>928</v>
      </c>
      <c r="K39" s="19">
        <v>43831</v>
      </c>
      <c r="L39" s="6">
        <f t="shared" si="1"/>
        <v>0.51484368656110435</v>
      </c>
      <c r="M39" s="6">
        <f t="shared" si="2"/>
        <v>0.32585058871295169</v>
      </c>
      <c r="N39" s="6">
        <f t="shared" si="3"/>
        <v>8.999593991067803E-2</v>
      </c>
      <c r="O39" s="6">
        <f t="shared" si="4"/>
        <v>3.5075111652456352E-2</v>
      </c>
      <c r="P39" s="6">
        <f t="shared" si="5"/>
        <v>3.0418189200162402E-2</v>
      </c>
      <c r="Q39" s="6">
        <f t="shared" si="6"/>
        <v>3.7677628907835971E-3</v>
      </c>
    </row>
    <row r="40" spans="2:17" ht="15.75">
      <c r="B40" s="18">
        <v>43862</v>
      </c>
      <c r="C40" s="2">
        <v>239943</v>
      </c>
      <c r="D40" s="2">
        <v>125116</v>
      </c>
      <c r="E40" s="2">
        <v>75852</v>
      </c>
      <c r="F40" s="2">
        <v>21646</v>
      </c>
      <c r="G40" s="2">
        <v>8354</v>
      </c>
      <c r="H40" s="2">
        <v>8154</v>
      </c>
      <c r="I40" s="2">
        <v>796.9559999999999</v>
      </c>
      <c r="K40" s="18">
        <v>43862</v>
      </c>
      <c r="L40" s="6">
        <f t="shared" si="1"/>
        <v>0.5214405087875037</v>
      </c>
      <c r="M40" s="6">
        <f t="shared" si="2"/>
        <v>0.31612507970643028</v>
      </c>
      <c r="N40" s="6">
        <f t="shared" si="3"/>
        <v>9.0213092276082235E-2</v>
      </c>
      <c r="O40" s="6">
        <f t="shared" si="4"/>
        <v>3.4816602276373974E-2</v>
      </c>
      <c r="P40" s="6">
        <f t="shared" si="5"/>
        <v>3.3983070979357599E-2</v>
      </c>
      <c r="Q40" s="6">
        <f t="shared" si="6"/>
        <v>3.3214388417249093E-3</v>
      </c>
    </row>
    <row r="41" spans="2:17" ht="15.75">
      <c r="B41" s="19">
        <v>43891</v>
      </c>
      <c r="C41" s="2">
        <v>215119</v>
      </c>
      <c r="D41" s="2">
        <v>107507</v>
      </c>
      <c r="E41" s="2">
        <v>67937</v>
      </c>
      <c r="F41" s="2">
        <v>19309</v>
      </c>
      <c r="G41" s="2">
        <v>9426</v>
      </c>
      <c r="H41" s="2">
        <v>10329</v>
      </c>
      <c r="I41" s="2">
        <v>589</v>
      </c>
      <c r="K41" s="19">
        <v>43891</v>
      </c>
      <c r="L41" s="6">
        <f t="shared" si="1"/>
        <v>0.49975594903286086</v>
      </c>
      <c r="M41" s="6">
        <f t="shared" si="2"/>
        <v>0.3158112486577197</v>
      </c>
      <c r="N41" s="6">
        <f t="shared" si="3"/>
        <v>8.9759621418842597E-2</v>
      </c>
      <c r="O41" s="6">
        <f t="shared" si="4"/>
        <v>4.3817607928634851E-2</v>
      </c>
      <c r="P41" s="6">
        <f t="shared" si="5"/>
        <v>4.8015284563427685E-2</v>
      </c>
      <c r="Q41" s="6">
        <f t="shared" si="6"/>
        <v>2.7380194218083946E-3</v>
      </c>
    </row>
    <row r="42" spans="2:17" ht="15.75">
      <c r="B42" s="18">
        <v>43922</v>
      </c>
      <c r="C42" s="2">
        <v>120840</v>
      </c>
      <c r="D42" s="2">
        <v>60295</v>
      </c>
      <c r="E42" s="2">
        <v>38836</v>
      </c>
      <c r="F42" s="2">
        <v>10955</v>
      </c>
      <c r="G42" s="2">
        <v>5618</v>
      </c>
      <c r="H42" s="2">
        <v>4635</v>
      </c>
      <c r="I42" s="2">
        <v>477</v>
      </c>
      <c r="K42" s="18">
        <v>43922</v>
      </c>
      <c r="L42" s="6">
        <f t="shared" si="1"/>
        <v>0.49896557431314137</v>
      </c>
      <c r="M42" s="6">
        <f t="shared" si="2"/>
        <v>0.32138364779874212</v>
      </c>
      <c r="N42" s="6">
        <f t="shared" si="3"/>
        <v>9.0657067196292615E-2</v>
      </c>
      <c r="O42" s="6">
        <f t="shared" si="4"/>
        <v>4.6491228070175437E-2</v>
      </c>
      <c r="P42" s="6">
        <f t="shared" si="5"/>
        <v>3.8356504468718966E-2</v>
      </c>
      <c r="Q42" s="6">
        <f t="shared" si="6"/>
        <v>3.9473684210526317E-3</v>
      </c>
    </row>
    <row r="43" spans="2:17" ht="15.75">
      <c r="B43" s="19">
        <v>43952</v>
      </c>
      <c r="C43" s="2">
        <v>168148</v>
      </c>
      <c r="D43" s="2">
        <v>85904</v>
      </c>
      <c r="E43" s="2">
        <v>53218</v>
      </c>
      <c r="F43" s="2">
        <v>16089</v>
      </c>
      <c r="G43" s="2">
        <v>6755</v>
      </c>
      <c r="H43" s="2">
        <v>5578</v>
      </c>
      <c r="I43" s="2">
        <v>578</v>
      </c>
      <c r="K43" s="19">
        <v>43952</v>
      </c>
      <c r="L43" s="6">
        <f t="shared" si="1"/>
        <v>0.51088326950067797</v>
      </c>
      <c r="M43" s="6">
        <f t="shared" si="2"/>
        <v>0.31649499250660135</v>
      </c>
      <c r="N43" s="6">
        <f t="shared" si="3"/>
        <v>9.5683564478911437E-2</v>
      </c>
      <c r="O43" s="6">
        <f t="shared" si="4"/>
        <v>4.0172942883650115E-2</v>
      </c>
      <c r="P43" s="6">
        <f t="shared" si="5"/>
        <v>3.3173156980755049E-2</v>
      </c>
      <c r="Q43" s="6">
        <f t="shared" si="6"/>
        <v>3.4374479625092179E-3</v>
      </c>
    </row>
    <row r="44" spans="2:17" ht="15.75">
      <c r="B44" s="18">
        <v>43983</v>
      </c>
      <c r="C44" s="2">
        <v>220272</v>
      </c>
      <c r="D44" s="2">
        <v>113480</v>
      </c>
      <c r="E44" s="2">
        <v>67300</v>
      </c>
      <c r="F44" s="2">
        <v>19505</v>
      </c>
      <c r="G44" s="2">
        <v>10749</v>
      </c>
      <c r="H44" s="2">
        <v>8119</v>
      </c>
      <c r="I44" s="2">
        <v>1090.1599999999999</v>
      </c>
      <c r="K44" s="18">
        <v>43983</v>
      </c>
      <c r="L44" s="6">
        <f t="shared" si="1"/>
        <v>0.51518123047868092</v>
      </c>
      <c r="M44" s="6">
        <f t="shared" si="2"/>
        <v>0.30553134306675384</v>
      </c>
      <c r="N44" s="6">
        <f t="shared" si="3"/>
        <v>8.8549611389554736E-2</v>
      </c>
      <c r="O44" s="6">
        <f t="shared" si="4"/>
        <v>4.8798757899324474E-2</v>
      </c>
      <c r="P44" s="6">
        <f t="shared" si="5"/>
        <v>3.685897435897436E-2</v>
      </c>
      <c r="Q44" s="6">
        <f t="shared" si="6"/>
        <v>4.949153773516379E-3</v>
      </c>
    </row>
    <row r="45" spans="2:17" ht="15.75">
      <c r="B45" s="19">
        <v>44013</v>
      </c>
      <c r="C45" s="2">
        <v>314938</v>
      </c>
      <c r="D45" s="2">
        <v>154352</v>
      </c>
      <c r="E45" s="2">
        <v>89543</v>
      </c>
      <c r="F45" s="2">
        <v>33369</v>
      </c>
      <c r="G45" s="2">
        <v>19119</v>
      </c>
      <c r="H45" s="2">
        <v>16798</v>
      </c>
      <c r="I45" s="2">
        <v>1717</v>
      </c>
      <c r="K45" s="19">
        <v>44013</v>
      </c>
      <c r="L45" s="6">
        <f t="shared" si="1"/>
        <v>0.4901028138871778</v>
      </c>
      <c r="M45" s="6">
        <f t="shared" si="2"/>
        <v>0.28431945335272341</v>
      </c>
      <c r="N45" s="6">
        <f t="shared" si="3"/>
        <v>0.10595418780839404</v>
      </c>
      <c r="O45" s="6">
        <f t="shared" si="4"/>
        <v>6.0707186811372396E-2</v>
      </c>
      <c r="P45" s="6">
        <f t="shared" si="5"/>
        <v>5.3337482298103117E-2</v>
      </c>
      <c r="Q45" s="6">
        <f t="shared" si="6"/>
        <v>5.4518667166235891E-3</v>
      </c>
    </row>
    <row r="46" spans="2:17" ht="15.75">
      <c r="B46" s="18">
        <v>44044</v>
      </c>
      <c r="C46" s="2">
        <v>251044</v>
      </c>
      <c r="D46" s="2">
        <v>117897</v>
      </c>
      <c r="E46" s="2">
        <v>69416</v>
      </c>
      <c r="F46" s="2">
        <v>29093</v>
      </c>
      <c r="G46" s="2">
        <v>17095</v>
      </c>
      <c r="H46" s="2">
        <v>16076</v>
      </c>
      <c r="I46" s="2">
        <v>1433</v>
      </c>
      <c r="K46" s="18">
        <v>44044</v>
      </c>
      <c r="L46" s="6">
        <f t="shared" si="1"/>
        <v>0.46962683832316249</v>
      </c>
      <c r="M46" s="6">
        <f t="shared" si="2"/>
        <v>0.27650929717499723</v>
      </c>
      <c r="N46" s="6">
        <f t="shared" si="3"/>
        <v>0.11588805149694874</v>
      </c>
      <c r="O46" s="6">
        <f t="shared" si="4"/>
        <v>6.8095632638103282E-2</v>
      </c>
      <c r="P46" s="6">
        <f t="shared" si="5"/>
        <v>6.403658322843804E-2</v>
      </c>
      <c r="Q46" s="6">
        <f t="shared" si="6"/>
        <v>5.7081627125125474E-3</v>
      </c>
    </row>
    <row r="47" spans="2:17" ht="15.75">
      <c r="B47" s="19">
        <v>44075</v>
      </c>
      <c r="C47" s="2">
        <v>265227</v>
      </c>
      <c r="D47" s="2">
        <v>120645</v>
      </c>
      <c r="E47" s="2">
        <v>67901</v>
      </c>
      <c r="F47" s="2">
        <v>33909</v>
      </c>
      <c r="G47" s="2">
        <v>20127</v>
      </c>
      <c r="H47" s="2">
        <v>21188</v>
      </c>
      <c r="I47" s="2">
        <v>1415</v>
      </c>
      <c r="K47" s="19">
        <v>44075</v>
      </c>
      <c r="L47" s="6">
        <f t="shared" si="1"/>
        <v>0.45487450372699612</v>
      </c>
      <c r="M47" s="6">
        <f t="shared" si="2"/>
        <v>0.2560108887858325</v>
      </c>
      <c r="N47" s="6">
        <f t="shared" si="3"/>
        <v>0.12784897465190195</v>
      </c>
      <c r="O47" s="6">
        <f t="shared" si="4"/>
        <v>7.5885939214333384E-2</v>
      </c>
      <c r="P47" s="6">
        <f t="shared" si="5"/>
        <v>7.9886286087012259E-2</v>
      </c>
      <c r="Q47" s="6">
        <f t="shared" si="6"/>
        <v>5.3350526153068878E-3</v>
      </c>
    </row>
    <row r="48" spans="2:17" ht="15.75">
      <c r="B48" s="18">
        <v>44105</v>
      </c>
      <c r="C48" s="2">
        <v>274303</v>
      </c>
      <c r="D48" s="2">
        <v>115382</v>
      </c>
      <c r="E48" s="2">
        <v>71370</v>
      </c>
      <c r="F48" s="2">
        <v>38070</v>
      </c>
      <c r="G48" s="2">
        <v>24859</v>
      </c>
      <c r="H48" s="2">
        <v>23158</v>
      </c>
      <c r="I48" s="2">
        <v>1438</v>
      </c>
      <c r="K48" s="18">
        <v>44105</v>
      </c>
      <c r="L48" s="6">
        <f t="shared" si="1"/>
        <v>0.4206370327703306</v>
      </c>
      <c r="M48" s="6">
        <f t="shared" si="2"/>
        <v>0.26018672781559077</v>
      </c>
      <c r="N48" s="6">
        <f t="shared" si="3"/>
        <v>0.13878812845648789</v>
      </c>
      <c r="O48" s="6">
        <f t="shared" si="4"/>
        <v>9.0626059503541703E-2</v>
      </c>
      <c r="P48" s="6">
        <f t="shared" si="5"/>
        <v>8.4424887806549692E-2</v>
      </c>
      <c r="Q48" s="6">
        <f t="shared" si="6"/>
        <v>5.2423779543060043E-3</v>
      </c>
    </row>
    <row r="49" spans="2:17" ht="15.75">
      <c r="B49" s="19">
        <v>44136</v>
      </c>
      <c r="C49" s="2">
        <v>290150</v>
      </c>
      <c r="D49" s="2">
        <v>117111</v>
      </c>
      <c r="E49" s="2">
        <v>70624</v>
      </c>
      <c r="F49" s="2">
        <v>41283</v>
      </c>
      <c r="G49" s="2">
        <v>30621</v>
      </c>
      <c r="H49" s="2">
        <v>28965</v>
      </c>
      <c r="I49" s="2">
        <v>1521</v>
      </c>
      <c r="K49" s="19">
        <v>44136</v>
      </c>
      <c r="L49" s="6">
        <f t="shared" si="1"/>
        <v>0.40362226434602794</v>
      </c>
      <c r="M49" s="6">
        <f t="shared" si="2"/>
        <v>0.24340513527485783</v>
      </c>
      <c r="N49" s="6">
        <f t="shared" si="3"/>
        <v>0.14228157849388248</v>
      </c>
      <c r="O49" s="6">
        <f t="shared" si="4"/>
        <v>0.10553506806824056</v>
      </c>
      <c r="P49" s="6">
        <f t="shared" si="5"/>
        <v>9.9827675340341204E-2</v>
      </c>
      <c r="Q49" s="6">
        <f t="shared" si="6"/>
        <v>5.2421161468206101E-3</v>
      </c>
    </row>
    <row r="50" spans="2:17" ht="15.75">
      <c r="B50" s="18">
        <v>44166</v>
      </c>
      <c r="C50" s="2">
        <v>311394</v>
      </c>
      <c r="D50" s="2">
        <v>117228</v>
      </c>
      <c r="E50" s="2">
        <v>67642</v>
      </c>
      <c r="F50" s="2">
        <v>42001</v>
      </c>
      <c r="G50" s="2">
        <v>39107</v>
      </c>
      <c r="H50" s="2">
        <v>43671</v>
      </c>
      <c r="I50" s="2">
        <v>1719</v>
      </c>
      <c r="K50" s="18">
        <v>44166</v>
      </c>
      <c r="L50" s="6">
        <f t="shared" si="1"/>
        <v>0.37646197421915645</v>
      </c>
      <c r="M50" s="6">
        <f t="shared" si="2"/>
        <v>0.21722319633647405</v>
      </c>
      <c r="N50" s="6">
        <f t="shared" si="3"/>
        <v>0.13488056931090517</v>
      </c>
      <c r="O50" s="6">
        <f t="shared" si="4"/>
        <v>0.12558687707534505</v>
      </c>
      <c r="P50" s="6">
        <f t="shared" si="5"/>
        <v>0.14024354997206112</v>
      </c>
      <c r="Q50" s="6">
        <f t="shared" si="6"/>
        <v>5.5203375787587433E-3</v>
      </c>
    </row>
    <row r="51" spans="2:17" ht="15.75">
      <c r="B51" s="19">
        <v>44197</v>
      </c>
      <c r="C51" s="2">
        <v>169754</v>
      </c>
      <c r="D51" s="2">
        <v>63054</v>
      </c>
      <c r="E51" s="2">
        <v>44327</v>
      </c>
      <c r="F51" s="2">
        <v>24861</v>
      </c>
      <c r="G51" s="2">
        <v>20588</v>
      </c>
      <c r="H51" s="2">
        <v>16315</v>
      </c>
      <c r="I51" s="2">
        <v>599</v>
      </c>
      <c r="K51" s="19">
        <v>44197</v>
      </c>
      <c r="L51" s="6">
        <f t="shared" si="1"/>
        <v>0.37144338277743089</v>
      </c>
      <c r="M51" s="6">
        <f t="shared" si="2"/>
        <v>0.26112492194587461</v>
      </c>
      <c r="N51" s="6">
        <f t="shared" si="3"/>
        <v>0.14645310272511988</v>
      </c>
      <c r="O51" s="6">
        <f t="shared" si="4"/>
        <v>0.12128138364928072</v>
      </c>
      <c r="P51" s="6">
        <f t="shared" si="5"/>
        <v>9.6109664573441569E-2</v>
      </c>
      <c r="Q51" s="6">
        <f t="shared" si="6"/>
        <v>3.5286355549795589E-3</v>
      </c>
    </row>
    <row r="52" spans="2:17" ht="15.75">
      <c r="B52" s="18">
        <v>44228</v>
      </c>
      <c r="C52" s="2">
        <v>194349</v>
      </c>
      <c r="D52" s="2">
        <v>73375</v>
      </c>
      <c r="E52" s="2">
        <v>49318</v>
      </c>
      <c r="F52" s="2">
        <v>30825</v>
      </c>
      <c r="G52" s="2">
        <v>21879</v>
      </c>
      <c r="H52" s="2">
        <v>18278</v>
      </c>
      <c r="I52" s="2">
        <v>663</v>
      </c>
      <c r="K52" s="18">
        <v>44228</v>
      </c>
      <c r="L52" s="6">
        <f t="shared" si="1"/>
        <v>0.37754246227148069</v>
      </c>
      <c r="M52" s="6">
        <f t="shared" si="2"/>
        <v>0.25375998847434256</v>
      </c>
      <c r="N52" s="6">
        <f t="shared" si="3"/>
        <v>0.15860642452495252</v>
      </c>
      <c r="O52" s="6">
        <f t="shared" si="4"/>
        <v>0.11257583007887872</v>
      </c>
      <c r="P52" s="6">
        <f t="shared" si="5"/>
        <v>9.4047306649378187E-2</v>
      </c>
      <c r="Q52" s="6">
        <f t="shared" si="6"/>
        <v>3.411388790269052E-3</v>
      </c>
    </row>
    <row r="53" spans="2:17" ht="15.75">
      <c r="B53" s="19">
        <v>44256</v>
      </c>
      <c r="C53" s="2">
        <v>292349</v>
      </c>
      <c r="D53" s="2">
        <v>115174</v>
      </c>
      <c r="E53" s="2">
        <v>64518</v>
      </c>
      <c r="F53" s="2">
        <v>45640</v>
      </c>
      <c r="G53" s="2">
        <v>35580</v>
      </c>
      <c r="H53" s="2">
        <v>30101</v>
      </c>
      <c r="I53" s="2">
        <v>1245</v>
      </c>
      <c r="K53" s="19">
        <v>44256</v>
      </c>
      <c r="L53" s="6">
        <f t="shared" si="1"/>
        <v>0.39396064293019645</v>
      </c>
      <c r="M53" s="6">
        <f t="shared" si="2"/>
        <v>0.22068828694471335</v>
      </c>
      <c r="N53" s="6">
        <f t="shared" si="3"/>
        <v>0.15611478062179107</v>
      </c>
      <c r="O53" s="6">
        <f t="shared" si="4"/>
        <v>0.12170385395537525</v>
      </c>
      <c r="P53" s="6">
        <f t="shared" si="5"/>
        <v>0.10296255502840783</v>
      </c>
      <c r="Q53" s="6">
        <f t="shared" si="6"/>
        <v>4.2586087176627934E-3</v>
      </c>
    </row>
    <row r="54" spans="2:17" ht="15.75">
      <c r="B54" s="18">
        <v>44287</v>
      </c>
      <c r="C54" s="2">
        <v>229650</v>
      </c>
      <c r="D54" s="2">
        <v>90072</v>
      </c>
      <c r="E54" s="2">
        <v>50195</v>
      </c>
      <c r="F54" s="2">
        <v>37106</v>
      </c>
      <c r="G54" s="2">
        <v>26988</v>
      </c>
      <c r="H54" s="2">
        <v>23816</v>
      </c>
      <c r="I54" s="2">
        <v>1427</v>
      </c>
      <c r="K54" s="18">
        <v>44287</v>
      </c>
      <c r="L54" s="6">
        <f t="shared" si="1"/>
        <v>0.39221423905943825</v>
      </c>
      <c r="M54" s="6">
        <f t="shared" si="2"/>
        <v>0.21857173960374482</v>
      </c>
      <c r="N54" s="6">
        <f t="shared" si="3"/>
        <v>0.16157631177879381</v>
      </c>
      <c r="O54" s="6">
        <f t="shared" si="4"/>
        <v>0.11751796211626388</v>
      </c>
      <c r="P54" s="6">
        <f t="shared" si="5"/>
        <v>0.10370563901589375</v>
      </c>
      <c r="Q54" s="6">
        <f t="shared" si="6"/>
        <v>6.2138036141955151E-3</v>
      </c>
    </row>
    <row r="55" spans="2:17" ht="15.75">
      <c r="B55" s="19">
        <v>44317</v>
      </c>
      <c r="C55" s="2">
        <v>230635</v>
      </c>
      <c r="D55" s="2">
        <v>86855</v>
      </c>
      <c r="E55" s="2">
        <v>51456</v>
      </c>
      <c r="F55" s="2">
        <v>37145</v>
      </c>
      <c r="G55" s="2">
        <v>27222</v>
      </c>
      <c r="H55" s="2">
        <v>26786</v>
      </c>
      <c r="I55" s="2">
        <v>1134</v>
      </c>
      <c r="K55" s="19">
        <v>44317</v>
      </c>
      <c r="L55" s="6">
        <f t="shared" si="1"/>
        <v>0.37659071693368307</v>
      </c>
      <c r="M55" s="6">
        <f t="shared" si="2"/>
        <v>0.22310577319140634</v>
      </c>
      <c r="N55" s="6">
        <f t="shared" si="3"/>
        <v>0.16105534719361761</v>
      </c>
      <c r="O55" s="6">
        <f t="shared" si="4"/>
        <v>0.11803065449736597</v>
      </c>
      <c r="P55" s="6">
        <f t="shared" si="5"/>
        <v>0.11614022156220868</v>
      </c>
      <c r="Q55" s="6">
        <f t="shared" si="6"/>
        <v>4.9168599735512821E-3</v>
      </c>
    </row>
    <row r="56" spans="2:17" ht="15.75">
      <c r="B56" s="18">
        <v>44348</v>
      </c>
      <c r="C56" s="2">
        <v>274152</v>
      </c>
      <c r="D56" s="2">
        <v>108302</v>
      </c>
      <c r="E56" s="2">
        <v>54677</v>
      </c>
      <c r="F56" s="9">
        <v>45250</v>
      </c>
      <c r="G56" s="9">
        <v>31314</v>
      </c>
      <c r="H56" s="9">
        <v>33420</v>
      </c>
      <c r="I56" s="9">
        <v>1149</v>
      </c>
      <c r="K56" s="18">
        <v>44348</v>
      </c>
      <c r="L56" s="6">
        <f t="shared" si="1"/>
        <v>0.39504362543406579</v>
      </c>
      <c r="M56" s="6">
        <f t="shared" si="2"/>
        <v>0.19944045638915639</v>
      </c>
      <c r="N56" s="6">
        <f t="shared" si="3"/>
        <v>0.1650544223642359</v>
      </c>
      <c r="O56" s="6">
        <f t="shared" si="4"/>
        <v>0.1142213078875952</v>
      </c>
      <c r="P56" s="6">
        <f t="shared" si="5"/>
        <v>0.1219031777991771</v>
      </c>
      <c r="Q56" s="6">
        <f t="shared" si="6"/>
        <v>4.1911056640112051E-3</v>
      </c>
    </row>
    <row r="57" spans="2:17" ht="15.75">
      <c r="B57" s="19">
        <v>44378</v>
      </c>
      <c r="C57" s="2">
        <v>236393</v>
      </c>
      <c r="D57" s="2">
        <v>93176</v>
      </c>
      <c r="E57" s="2">
        <v>46660</v>
      </c>
      <c r="F57" s="2">
        <v>39641</v>
      </c>
      <c r="G57" s="2">
        <v>30154</v>
      </c>
      <c r="H57" s="9">
        <v>25464</v>
      </c>
      <c r="I57" s="2">
        <v>1260</v>
      </c>
      <c r="K57" s="18">
        <v>44378</v>
      </c>
      <c r="L57" s="6">
        <f t="shared" si="1"/>
        <v>0.39415718739556588</v>
      </c>
      <c r="M57" s="6">
        <f t="shared" si="2"/>
        <v>0.19738317124449539</v>
      </c>
      <c r="N57" s="6">
        <f t="shared" si="3"/>
        <v>0.16769109068373428</v>
      </c>
      <c r="O57" s="6">
        <f t="shared" si="4"/>
        <v>0.12755876866066254</v>
      </c>
      <c r="P57" s="6">
        <f t="shared" si="5"/>
        <v>0.10771892568730884</v>
      </c>
      <c r="Q57" s="6">
        <f t="shared" si="6"/>
        <v>5.3301070674681567E-3</v>
      </c>
    </row>
    <row r="58" spans="2:17" ht="15.75">
      <c r="B58" s="18">
        <v>44409</v>
      </c>
      <c r="C58" s="2">
        <v>193307</v>
      </c>
      <c r="D58" s="2">
        <v>68598</v>
      </c>
      <c r="E58" s="2">
        <v>34171</v>
      </c>
      <c r="F58" s="2">
        <v>36223</v>
      </c>
      <c r="G58" s="2">
        <v>24497</v>
      </c>
      <c r="H58" s="9">
        <v>28860</v>
      </c>
      <c r="I58" s="2">
        <v>910</v>
      </c>
      <c r="K58" s="18">
        <v>44409</v>
      </c>
      <c r="L58" s="6">
        <f t="shared" si="1"/>
        <v>0.3548655765181809</v>
      </c>
      <c r="M58" s="6">
        <f t="shared" si="2"/>
        <v>0.17677062910292954</v>
      </c>
      <c r="N58" s="6">
        <f t="shared" si="3"/>
        <v>0.18738586807513438</v>
      </c>
      <c r="O58" s="6">
        <f t="shared" si="4"/>
        <v>0.1267258816287046</v>
      </c>
      <c r="P58" s="6">
        <f t="shared" si="5"/>
        <v>0.14929619724065865</v>
      </c>
      <c r="Q58" s="6">
        <f t="shared" si="6"/>
        <v>4.7075377508315787E-3</v>
      </c>
    </row>
    <row r="59" spans="2:17" ht="15.75">
      <c r="B59" s="19">
        <v>44440</v>
      </c>
      <c r="C59" s="2">
        <v>196972</v>
      </c>
      <c r="D59" s="2">
        <v>70667</v>
      </c>
      <c r="E59" s="2">
        <v>31336</v>
      </c>
      <c r="F59" s="2">
        <v>37317</v>
      </c>
      <c r="G59" s="2">
        <v>22842</v>
      </c>
      <c r="H59" s="9">
        <v>33655</v>
      </c>
      <c r="I59" s="2">
        <v>1096</v>
      </c>
      <c r="K59" s="18">
        <v>44440</v>
      </c>
      <c r="L59" s="6">
        <f t="shared" si="1"/>
        <v>0.35876672826594641</v>
      </c>
      <c r="M59" s="6">
        <f t="shared" si="2"/>
        <v>0.15908860142558334</v>
      </c>
      <c r="N59" s="6">
        <f t="shared" si="3"/>
        <v>0.18945332331498893</v>
      </c>
      <c r="O59" s="6">
        <f t="shared" si="4"/>
        <v>0.11596572101618505</v>
      </c>
      <c r="P59" s="6">
        <f t="shared" si="5"/>
        <v>0.17086184838454196</v>
      </c>
      <c r="Q59" s="6">
        <f t="shared" si="6"/>
        <v>5.5642426334707468E-3</v>
      </c>
    </row>
    <row r="60" spans="2:17" ht="15.75">
      <c r="B60" s="18">
        <v>44470</v>
      </c>
      <c r="C60" s="2">
        <v>178683</v>
      </c>
      <c r="D60" s="2">
        <v>64698</v>
      </c>
      <c r="E60" s="2">
        <v>30890</v>
      </c>
      <c r="F60" s="2">
        <v>27593</v>
      </c>
      <c r="G60" s="2">
        <v>23734</v>
      </c>
      <c r="H60" s="9">
        <v>30560</v>
      </c>
      <c r="I60" s="2">
        <v>1164</v>
      </c>
      <c r="K60" s="18">
        <v>44470</v>
      </c>
      <c r="L60" s="6">
        <f t="shared" si="1"/>
        <v>0.36208257080975809</v>
      </c>
      <c r="M60" s="6">
        <f t="shared" si="2"/>
        <v>0.17287598708327037</v>
      </c>
      <c r="N60" s="6">
        <f t="shared" si="3"/>
        <v>0.15442431568755841</v>
      </c>
      <c r="O60" s="6">
        <f t="shared" si="4"/>
        <v>0.13282740943458526</v>
      </c>
      <c r="P60" s="6">
        <f t="shared" si="5"/>
        <v>0.17102914099270775</v>
      </c>
      <c r="Q60" s="6">
        <f t="shared" si="6"/>
        <v>6.5143298467117746E-3</v>
      </c>
    </row>
    <row r="61" spans="2:17" ht="15.75">
      <c r="B61" s="19">
        <v>44501</v>
      </c>
      <c r="C61" s="2">
        <v>198258</v>
      </c>
      <c r="D61" s="2">
        <v>66021</v>
      </c>
      <c r="E61" s="2">
        <v>31252</v>
      </c>
      <c r="F61" s="2">
        <v>31352</v>
      </c>
      <c r="G61" s="2">
        <v>27899</v>
      </c>
      <c r="H61" s="9">
        <v>40270</v>
      </c>
      <c r="I61" s="2">
        <v>1432</v>
      </c>
      <c r="K61" s="18">
        <v>44501</v>
      </c>
      <c r="L61" s="6">
        <f t="shared" si="1"/>
        <v>0.33300547771086159</v>
      </c>
      <c r="M61" s="6">
        <f t="shared" si="2"/>
        <v>0.1576329832844072</v>
      </c>
      <c r="N61" s="6">
        <f t="shared" si="3"/>
        <v>0.1581373765497483</v>
      </c>
      <c r="O61" s="6">
        <f t="shared" si="4"/>
        <v>0.1407206770975194</v>
      </c>
      <c r="P61" s="6">
        <f t="shared" si="5"/>
        <v>0.20311916795286949</v>
      </c>
      <c r="Q61" s="6">
        <f t="shared" si="6"/>
        <v>7.2229115596848551E-3</v>
      </c>
    </row>
    <row r="62" spans="2:17" ht="15.75">
      <c r="B62" s="18">
        <v>44531</v>
      </c>
      <c r="C62" s="2">
        <v>227630</v>
      </c>
      <c r="D62" s="2">
        <v>72596</v>
      </c>
      <c r="E62" s="2">
        <v>35646</v>
      </c>
      <c r="F62" s="9">
        <v>36186</v>
      </c>
      <c r="G62" s="9">
        <v>32752</v>
      </c>
      <c r="H62" s="9">
        <v>48436</v>
      </c>
      <c r="I62" s="9">
        <v>1955</v>
      </c>
      <c r="K62" s="18">
        <v>44531</v>
      </c>
      <c r="L62" s="6">
        <f t="shared" si="1"/>
        <v>0.31892105609981108</v>
      </c>
      <c r="M62" s="6">
        <f t="shared" si="2"/>
        <v>0.15659623072529982</v>
      </c>
      <c r="N62" s="6">
        <f t="shared" si="3"/>
        <v>0.15896850151561745</v>
      </c>
      <c r="O62" s="6">
        <f t="shared" si="4"/>
        <v>0.14388261652681983</v>
      </c>
      <c r="P62" s="6">
        <f t="shared" si="5"/>
        <v>0.2127839037033783</v>
      </c>
      <c r="Q62" s="6">
        <f t="shared" si="6"/>
        <v>8.5884988797610157E-3</v>
      </c>
    </row>
    <row r="63" spans="2:17" ht="15.75">
      <c r="B63" s="19">
        <v>44562</v>
      </c>
      <c r="C63" s="2">
        <v>184112</v>
      </c>
      <c r="D63" s="2">
        <v>67575</v>
      </c>
      <c r="E63" s="2">
        <v>39713</v>
      </c>
      <c r="F63" s="2">
        <v>35226</v>
      </c>
      <c r="G63" s="2">
        <v>18900</v>
      </c>
      <c r="H63" s="9">
        <v>20892</v>
      </c>
      <c r="I63" s="2">
        <v>1772.0619999999999</v>
      </c>
      <c r="K63" s="18">
        <v>44562</v>
      </c>
      <c r="L63" s="6">
        <f t="shared" si="1"/>
        <v>0.36703202398540019</v>
      </c>
      <c r="M63" s="6">
        <f t="shared" si="2"/>
        <v>0.21570022594942209</v>
      </c>
      <c r="N63" s="6">
        <f t="shared" si="3"/>
        <v>0.19132919092726167</v>
      </c>
      <c r="O63" s="6">
        <f t="shared" si="4"/>
        <v>0.10265490570956809</v>
      </c>
      <c r="P63" s="6">
        <f t="shared" si="5"/>
        <v>0.11347440688276701</v>
      </c>
      <c r="Q63" s="6">
        <f t="shared" si="6"/>
        <v>9.6249130963761177E-3</v>
      </c>
    </row>
    <row r="64" spans="2:17" ht="15.75">
      <c r="B64" s="18">
        <v>44593</v>
      </c>
      <c r="C64" s="2">
        <v>200512</v>
      </c>
      <c r="D64" s="2">
        <v>69195</v>
      </c>
      <c r="E64" s="2">
        <v>41471</v>
      </c>
      <c r="F64" s="2">
        <v>37890</v>
      </c>
      <c r="G64" s="2">
        <v>21583</v>
      </c>
      <c r="H64" s="9">
        <v>28306</v>
      </c>
      <c r="I64" s="2">
        <v>2027</v>
      </c>
      <c r="K64" s="18">
        <v>44593</v>
      </c>
      <c r="L64" s="6">
        <f t="shared" si="1"/>
        <v>0.34509156559208426</v>
      </c>
      <c r="M64" s="6">
        <f t="shared" si="2"/>
        <v>0.20682552665177145</v>
      </c>
      <c r="N64" s="6">
        <f t="shared" si="3"/>
        <v>0.18896624640919246</v>
      </c>
      <c r="O64" s="6">
        <f t="shared" si="4"/>
        <v>0.10763944302585382</v>
      </c>
      <c r="P64" s="6">
        <f t="shared" si="5"/>
        <v>0.14116860836259176</v>
      </c>
      <c r="Q64" s="6">
        <f t="shared" si="6"/>
        <v>1.01091206511331E-2</v>
      </c>
    </row>
    <row r="65" spans="2:17" ht="15.75">
      <c r="B65" s="19">
        <v>44621</v>
      </c>
      <c r="C65" s="2">
        <v>241330</v>
      </c>
      <c r="D65" s="2">
        <v>84123</v>
      </c>
      <c r="E65" s="2">
        <v>45069</v>
      </c>
      <c r="F65" s="2">
        <v>48425</v>
      </c>
      <c r="G65" s="2">
        <v>27288</v>
      </c>
      <c r="H65" s="9">
        <v>34474</v>
      </c>
      <c r="I65" s="2">
        <v>1901</v>
      </c>
      <c r="K65" s="18">
        <v>44621</v>
      </c>
      <c r="L65" s="6">
        <f t="shared" si="1"/>
        <v>0.34858078150250693</v>
      </c>
      <c r="M65" s="6">
        <f t="shared" si="2"/>
        <v>0.18675257945551735</v>
      </c>
      <c r="N65" s="6">
        <f t="shared" si="3"/>
        <v>0.20065884887912816</v>
      </c>
      <c r="O65" s="6">
        <f t="shared" si="4"/>
        <v>0.1130733849915054</v>
      </c>
      <c r="P65" s="6">
        <f t="shared" si="5"/>
        <v>0.14285003936518459</v>
      </c>
      <c r="Q65" s="6">
        <f t="shared" si="6"/>
        <v>7.8771806240417689E-3</v>
      </c>
    </row>
    <row r="66" spans="2:17" ht="15.75">
      <c r="B66" s="18">
        <v>44652</v>
      </c>
      <c r="C66" s="2">
        <v>180264</v>
      </c>
      <c r="D66" s="2">
        <v>65030</v>
      </c>
      <c r="E66" s="2">
        <v>35289</v>
      </c>
      <c r="F66" s="9">
        <v>35089</v>
      </c>
      <c r="G66" s="9">
        <v>21697</v>
      </c>
      <c r="H66" s="9">
        <v>22175</v>
      </c>
      <c r="I66" s="9">
        <v>932</v>
      </c>
      <c r="K66" s="18">
        <v>44652</v>
      </c>
      <c r="L66" s="6">
        <f t="shared" si="1"/>
        <v>0.36074867971419694</v>
      </c>
      <c r="M66" s="6">
        <f t="shared" si="2"/>
        <v>0.1957628811077087</v>
      </c>
      <c r="N66" s="6">
        <f t="shared" si="3"/>
        <v>0.19465339723960415</v>
      </c>
      <c r="O66" s="6">
        <f t="shared" si="4"/>
        <v>0.12036235743132295</v>
      </c>
      <c r="P66" s="6">
        <f t="shared" si="5"/>
        <v>0.12301402387609284</v>
      </c>
      <c r="Q66" s="6">
        <f t="shared" si="6"/>
        <v>5.1701948253672393E-3</v>
      </c>
    </row>
    <row r="67" spans="2:17" ht="15.75">
      <c r="B67" s="19">
        <v>44682</v>
      </c>
      <c r="C67" s="2">
        <v>207199</v>
      </c>
      <c r="D67" s="2">
        <v>74573</v>
      </c>
      <c r="E67" s="2">
        <v>42000</v>
      </c>
      <c r="F67" s="2">
        <v>37450</v>
      </c>
      <c r="G67" s="2">
        <v>23209</v>
      </c>
      <c r="H67" s="9">
        <v>29182</v>
      </c>
      <c r="I67" s="2">
        <v>742</v>
      </c>
      <c r="K67" s="18">
        <v>44682</v>
      </c>
      <c r="L67" s="6">
        <f t="shared" si="1"/>
        <v>0.35991003817585993</v>
      </c>
      <c r="M67" s="6">
        <f t="shared" si="2"/>
        <v>0.20270368100232145</v>
      </c>
      <c r="N67" s="6">
        <f t="shared" si="3"/>
        <v>0.18074411556040329</v>
      </c>
      <c r="O67" s="6">
        <f t="shared" si="4"/>
        <v>0.11201308886625901</v>
      </c>
      <c r="P67" s="6">
        <f t="shared" si="5"/>
        <v>0.14084044807166057</v>
      </c>
      <c r="Q67" s="6">
        <f t="shared" si="6"/>
        <v>3.5810983643743454E-3</v>
      </c>
    </row>
    <row r="68" spans="2:17" ht="15.75">
      <c r="B68" s="18">
        <v>44713</v>
      </c>
      <c r="C68" s="2">
        <v>224558</v>
      </c>
      <c r="D68" s="2">
        <v>83175</v>
      </c>
      <c r="E68" s="2">
        <v>42495</v>
      </c>
      <c r="F68" s="2">
        <v>39160</v>
      </c>
      <c r="G68" s="2">
        <v>26203</v>
      </c>
      <c r="H68" s="9">
        <v>32234</v>
      </c>
      <c r="I68" s="2">
        <v>1236</v>
      </c>
      <c r="K68" s="18">
        <v>44713</v>
      </c>
      <c r="L68" s="6">
        <f t="shared" ref="L68:L112" si="7">D68/$C68</f>
        <v>0.37039428566339211</v>
      </c>
      <c r="M68" s="6">
        <f t="shared" ref="M68:M100" si="8">E68/$C68</f>
        <v>0.18923841501972763</v>
      </c>
      <c r="N68" s="6">
        <f t="shared" ref="N68:N112" si="9">F68/$C68</f>
        <v>0.17438701805324236</v>
      </c>
      <c r="O68" s="6">
        <f t="shared" ref="O68:O112" si="10">G68/$C68</f>
        <v>0.11668700291238789</v>
      </c>
      <c r="P68" s="6">
        <f t="shared" ref="P68:P100" si="11">H68/$C68</f>
        <v>0.14354420684188496</v>
      </c>
      <c r="Q68" s="6">
        <f t="shared" ref="Q68:Q100" si="12">I68/$C68</f>
        <v>5.5041459222116337E-3</v>
      </c>
    </row>
    <row r="69" spans="2:17" ht="15.75">
      <c r="B69" s="19">
        <v>44743</v>
      </c>
      <c r="C69" s="2">
        <v>205911</v>
      </c>
      <c r="D69" s="2">
        <v>74094</v>
      </c>
      <c r="E69" s="2">
        <v>41386</v>
      </c>
      <c r="F69" s="2">
        <v>36250</v>
      </c>
      <c r="G69" s="2">
        <v>23712</v>
      </c>
      <c r="H69" s="2">
        <v>28815</v>
      </c>
      <c r="I69" s="2">
        <v>1596</v>
      </c>
      <c r="K69" s="18">
        <v>44743</v>
      </c>
      <c r="L69" s="6">
        <f t="shared" si="7"/>
        <v>0.35983507437679385</v>
      </c>
      <c r="M69" s="6">
        <f t="shared" si="8"/>
        <v>0.20098974799792144</v>
      </c>
      <c r="N69" s="6">
        <f t="shared" si="9"/>
        <v>0.17604693289819387</v>
      </c>
      <c r="O69" s="6">
        <f t="shared" si="10"/>
        <v>0.11515654821743375</v>
      </c>
      <c r="P69" s="6">
        <f t="shared" si="11"/>
        <v>0.13993909990238501</v>
      </c>
      <c r="Q69" s="6">
        <f t="shared" si="12"/>
        <v>7.750921514634964E-3</v>
      </c>
    </row>
    <row r="70" spans="2:17" ht="15.75">
      <c r="B70" s="18">
        <v>44774</v>
      </c>
      <c r="C70" s="2">
        <v>199183</v>
      </c>
      <c r="D70" s="2">
        <v>69441</v>
      </c>
      <c r="E70" s="2">
        <v>36332</v>
      </c>
      <c r="F70" s="2">
        <v>35116</v>
      </c>
      <c r="G70" s="2">
        <v>24719</v>
      </c>
      <c r="H70" s="9">
        <v>32006</v>
      </c>
      <c r="I70" s="2">
        <v>1248</v>
      </c>
      <c r="K70" s="18">
        <v>44774</v>
      </c>
      <c r="L70" s="6">
        <f t="shared" si="7"/>
        <v>0.34862915007806894</v>
      </c>
      <c r="M70" s="6">
        <f t="shared" si="8"/>
        <v>0.18240512493536096</v>
      </c>
      <c r="N70" s="6">
        <f t="shared" si="9"/>
        <v>0.17630018626087568</v>
      </c>
      <c r="O70" s="6">
        <f t="shared" si="10"/>
        <v>0.12410195649227093</v>
      </c>
      <c r="P70" s="6">
        <f t="shared" si="11"/>
        <v>0.16068640396017733</v>
      </c>
      <c r="Q70" s="6">
        <f t="shared" si="12"/>
        <v>6.2655949553927798E-3</v>
      </c>
    </row>
    <row r="71" spans="2:17" ht="15.75">
      <c r="B71" s="19">
        <v>44805</v>
      </c>
      <c r="C71" s="2">
        <v>224816</v>
      </c>
      <c r="D71" s="2">
        <v>72375</v>
      </c>
      <c r="E71" s="2">
        <v>38159</v>
      </c>
      <c r="F71" s="2">
        <v>40097</v>
      </c>
      <c r="G71" s="2">
        <v>28336</v>
      </c>
      <c r="H71" s="2">
        <v>44389</v>
      </c>
      <c r="I71" s="2">
        <v>1433</v>
      </c>
      <c r="K71" s="18">
        <v>44805</v>
      </c>
      <c r="L71" s="6">
        <f t="shared" si="7"/>
        <v>0.32192993381254004</v>
      </c>
      <c r="M71" s="6">
        <f t="shared" si="8"/>
        <v>0.16973436054373353</v>
      </c>
      <c r="N71" s="6">
        <f t="shared" si="9"/>
        <v>0.17835474343463098</v>
      </c>
      <c r="O71" s="6">
        <f t="shared" si="10"/>
        <v>0.12604085118496905</v>
      </c>
      <c r="P71" s="6">
        <f t="shared" si="11"/>
        <v>0.19744591132303752</v>
      </c>
      <c r="Q71" s="6">
        <f t="shared" si="12"/>
        <v>6.3741014874386165E-3</v>
      </c>
    </row>
    <row r="72" spans="2:17" ht="15.75">
      <c r="B72" s="18">
        <v>44835</v>
      </c>
      <c r="C72" s="2">
        <v>208642</v>
      </c>
      <c r="D72" s="2">
        <v>66676</v>
      </c>
      <c r="E72" s="2">
        <v>36554</v>
      </c>
      <c r="F72" s="2">
        <v>36469</v>
      </c>
      <c r="G72" s="2">
        <v>32064</v>
      </c>
      <c r="H72" s="9">
        <v>35781</v>
      </c>
      <c r="I72" s="2">
        <v>1053</v>
      </c>
      <c r="K72" s="18">
        <v>44835</v>
      </c>
      <c r="L72" s="6">
        <f t="shared" si="7"/>
        <v>0.31957132312765407</v>
      </c>
      <c r="M72" s="6">
        <f t="shared" si="8"/>
        <v>0.17519962423673086</v>
      </c>
      <c r="N72" s="6">
        <f t="shared" si="9"/>
        <v>0.17479222783523932</v>
      </c>
      <c r="O72" s="6">
        <f t="shared" si="10"/>
        <v>0.15367950844029485</v>
      </c>
      <c r="P72" s="6">
        <f t="shared" si="11"/>
        <v>0.1714947134325783</v>
      </c>
      <c r="Q72" s="6">
        <f t="shared" si="12"/>
        <v>5.0469224796541442E-3</v>
      </c>
    </row>
    <row r="73" spans="2:17" ht="15.75">
      <c r="B73" s="19">
        <v>44866</v>
      </c>
      <c r="C73" s="2">
        <v>260512</v>
      </c>
      <c r="D73" s="2">
        <v>72663</v>
      </c>
      <c r="E73" s="2">
        <v>39881</v>
      </c>
      <c r="F73" s="2">
        <v>43697</v>
      </c>
      <c r="G73" s="2">
        <v>44581</v>
      </c>
      <c r="H73" s="9">
        <v>57980</v>
      </c>
      <c r="I73" s="2">
        <v>1609</v>
      </c>
      <c r="K73" s="18">
        <v>44866</v>
      </c>
      <c r="L73" s="6">
        <f t="shared" si="7"/>
        <v>0.27892381157106005</v>
      </c>
      <c r="M73" s="6">
        <f t="shared" si="8"/>
        <v>0.15308699791180444</v>
      </c>
      <c r="N73" s="6">
        <f t="shared" si="9"/>
        <v>0.16773507554354503</v>
      </c>
      <c r="O73" s="6">
        <f t="shared" si="10"/>
        <v>0.17112839331777424</v>
      </c>
      <c r="P73" s="6">
        <f t="shared" si="11"/>
        <v>0.22256172460385701</v>
      </c>
      <c r="Q73" s="6">
        <f t="shared" si="12"/>
        <v>6.1762989804692294E-3</v>
      </c>
    </row>
    <row r="74" spans="2:17" ht="15.75">
      <c r="B74" s="18">
        <v>44896</v>
      </c>
      <c r="C74" s="2">
        <v>314318</v>
      </c>
      <c r="D74" s="2">
        <v>64525</v>
      </c>
      <c r="E74" s="2">
        <v>33925</v>
      </c>
      <c r="F74" s="2">
        <v>40359.000000000073</v>
      </c>
      <c r="G74" s="2">
        <v>69801</v>
      </c>
      <c r="H74" s="2">
        <v>104325</v>
      </c>
      <c r="I74" s="2">
        <v>1303</v>
      </c>
      <c r="K74" s="18">
        <v>44896</v>
      </c>
      <c r="L74" s="6">
        <f t="shared" si="7"/>
        <v>0.20528572973867229</v>
      </c>
      <c r="M74" s="6">
        <f t="shared" si="8"/>
        <v>0.10793209424849992</v>
      </c>
      <c r="N74" s="6">
        <f t="shared" si="9"/>
        <v>0.12840180963228345</v>
      </c>
      <c r="O74" s="6">
        <f t="shared" si="10"/>
        <v>0.22207127813233732</v>
      </c>
      <c r="P74" s="6">
        <f t="shared" si="11"/>
        <v>0.33190908570301414</v>
      </c>
      <c r="Q74" s="6">
        <f t="shared" si="12"/>
        <v>4.1454832367220458E-3</v>
      </c>
    </row>
    <row r="75" spans="2:17" ht="15.75">
      <c r="B75" s="19">
        <v>44927</v>
      </c>
      <c r="C75" s="2">
        <v>179247</v>
      </c>
      <c r="D75" s="2">
        <v>69922</v>
      </c>
      <c r="E75" s="2">
        <v>39230</v>
      </c>
      <c r="F75" s="2">
        <v>41919</v>
      </c>
      <c r="G75" s="2">
        <v>8853</v>
      </c>
      <c r="H75" s="2">
        <v>18136</v>
      </c>
      <c r="I75" s="2">
        <v>1165</v>
      </c>
      <c r="K75" s="18">
        <v>44927</v>
      </c>
      <c r="L75" s="6">
        <f t="shared" si="7"/>
        <v>0.39008742126785945</v>
      </c>
      <c r="M75" s="6">
        <f t="shared" si="8"/>
        <v>0.2188600088146524</v>
      </c>
      <c r="N75" s="6">
        <f t="shared" si="9"/>
        <v>0.23386165458836131</v>
      </c>
      <c r="O75" s="6">
        <f t="shared" si="10"/>
        <v>4.9389947948919648E-2</v>
      </c>
      <c r="P75" s="6">
        <f t="shared" si="11"/>
        <v>0.10117882028708988</v>
      </c>
      <c r="Q75" s="6">
        <f t="shared" si="12"/>
        <v>6.4994114266905441E-3</v>
      </c>
    </row>
    <row r="76" spans="2:17" ht="15.75">
      <c r="B76" s="18">
        <v>44958</v>
      </c>
      <c r="C76" s="2">
        <v>206210</v>
      </c>
      <c r="D76" s="2">
        <v>75357</v>
      </c>
      <c r="E76" s="2">
        <v>38433</v>
      </c>
      <c r="F76" s="2">
        <v>47064</v>
      </c>
      <c r="G76" s="2">
        <v>11916</v>
      </c>
      <c r="H76" s="2">
        <v>32475</v>
      </c>
      <c r="I76" s="2">
        <v>949</v>
      </c>
      <c r="K76" s="18">
        <v>44958</v>
      </c>
      <c r="L76" s="6">
        <f t="shared" si="7"/>
        <v>0.3654381455797488</v>
      </c>
      <c r="M76" s="6">
        <f t="shared" si="8"/>
        <v>0.18637796421124098</v>
      </c>
      <c r="N76" s="6">
        <f t="shared" si="9"/>
        <v>0.22823335434750983</v>
      </c>
      <c r="O76" s="6">
        <f t="shared" si="10"/>
        <v>5.7785752388341979E-2</v>
      </c>
      <c r="P76" s="6">
        <f t="shared" si="11"/>
        <v>0.15748508801706998</v>
      </c>
      <c r="Q76" s="6">
        <f t="shared" si="12"/>
        <v>4.6021046505989038E-3</v>
      </c>
    </row>
    <row r="77" spans="2:17" ht="15.75">
      <c r="B77" s="19">
        <v>44986</v>
      </c>
      <c r="C77" s="2">
        <v>281361</v>
      </c>
      <c r="D77" s="2">
        <v>103271</v>
      </c>
      <c r="E77" s="2">
        <v>48597</v>
      </c>
      <c r="F77" s="2">
        <v>67253</v>
      </c>
      <c r="G77" s="2">
        <v>16776</v>
      </c>
      <c r="H77" s="2">
        <v>44125</v>
      </c>
      <c r="I77" s="2">
        <v>1304</v>
      </c>
      <c r="K77" s="18">
        <v>44986</v>
      </c>
      <c r="L77" s="6">
        <f t="shared" si="7"/>
        <v>0.36704091896176089</v>
      </c>
      <c r="M77" s="6">
        <f t="shared" si="8"/>
        <v>0.17272116604646701</v>
      </c>
      <c r="N77" s="6">
        <f t="shared" si="9"/>
        <v>0.23902744161415407</v>
      </c>
      <c r="O77" s="6">
        <f t="shared" si="10"/>
        <v>5.9624468209879836E-2</v>
      </c>
      <c r="P77" s="6">
        <f t="shared" si="11"/>
        <v>0.15682699450172555</v>
      </c>
      <c r="Q77" s="6">
        <f t="shared" si="12"/>
        <v>4.6346153162662917E-3</v>
      </c>
    </row>
    <row r="78" spans="2:17" ht="15.75">
      <c r="B78" s="18">
        <v>45017</v>
      </c>
      <c r="C78" s="2">
        <v>202947</v>
      </c>
      <c r="D78" s="2">
        <v>76519</v>
      </c>
      <c r="E78" s="2">
        <v>36138</v>
      </c>
      <c r="F78" s="2">
        <v>47681</v>
      </c>
      <c r="G78" s="2">
        <v>11787</v>
      </c>
      <c r="H78" s="2">
        <v>29740</v>
      </c>
      <c r="I78" s="2">
        <v>1056</v>
      </c>
      <c r="K78" s="18">
        <v>45017</v>
      </c>
      <c r="L78" s="6">
        <f t="shared" si="7"/>
        <v>0.37703932553819469</v>
      </c>
      <c r="M78" s="6">
        <f t="shared" si="8"/>
        <v>0.17806619462224127</v>
      </c>
      <c r="N78" s="6">
        <f t="shared" si="9"/>
        <v>0.23494311322660597</v>
      </c>
      <c r="O78" s="6">
        <f t="shared" si="10"/>
        <v>5.8079202944611157E-2</v>
      </c>
      <c r="P78" s="6">
        <f t="shared" si="11"/>
        <v>0.14654072245463101</v>
      </c>
      <c r="Q78" s="6">
        <f t="shared" si="12"/>
        <v>5.203328947951928E-3</v>
      </c>
    </row>
    <row r="79" spans="2:17" ht="15.75">
      <c r="B79" s="19">
        <v>45047</v>
      </c>
      <c r="C79" s="2">
        <v>246966</v>
      </c>
      <c r="D79" s="2">
        <v>87700</v>
      </c>
      <c r="E79" s="2">
        <v>43505</v>
      </c>
      <c r="F79" s="2">
        <v>57842</v>
      </c>
      <c r="G79" s="2">
        <v>13803</v>
      </c>
      <c r="H79" s="2">
        <v>42780</v>
      </c>
      <c r="I79" s="2">
        <v>1296.1179999999999</v>
      </c>
      <c r="K79" s="18">
        <v>45047</v>
      </c>
      <c r="L79" s="6">
        <f t="shared" si="7"/>
        <v>0.35510961022974824</v>
      </c>
      <c r="M79" s="6">
        <f t="shared" si="8"/>
        <v>0.17615785168808662</v>
      </c>
      <c r="N79" s="6">
        <f t="shared" si="9"/>
        <v>0.23421037713693382</v>
      </c>
      <c r="O79" s="6">
        <f t="shared" si="10"/>
        <v>5.5890284492602221E-2</v>
      </c>
      <c r="P79" s="6">
        <f t="shared" si="11"/>
        <v>0.17322222492164913</v>
      </c>
      <c r="Q79" s="6">
        <f t="shared" si="12"/>
        <v>5.2481637148433383E-3</v>
      </c>
    </row>
    <row r="80" spans="2:17" ht="15.75">
      <c r="B80" s="18">
        <v>45078</v>
      </c>
      <c r="C80" s="2">
        <v>280139</v>
      </c>
      <c r="D80" s="2">
        <v>99682</v>
      </c>
      <c r="E80" s="2">
        <v>46860</v>
      </c>
      <c r="F80" s="2">
        <v>62319</v>
      </c>
      <c r="G80" s="2">
        <v>15930</v>
      </c>
      <c r="H80" s="2">
        <v>52988</v>
      </c>
      <c r="I80" s="2">
        <v>2268</v>
      </c>
      <c r="K80" s="18">
        <v>45078</v>
      </c>
      <c r="L80" s="6">
        <f t="shared" si="7"/>
        <v>0.35583049843113596</v>
      </c>
      <c r="M80" s="6">
        <f t="shared" si="8"/>
        <v>0.16727410321304781</v>
      </c>
      <c r="N80" s="6">
        <f t="shared" si="9"/>
        <v>0.2224574229221922</v>
      </c>
      <c r="O80" s="6">
        <f t="shared" si="10"/>
        <v>5.6864627916855558E-2</v>
      </c>
      <c r="P80" s="6">
        <f t="shared" si="11"/>
        <v>0.18914895819575284</v>
      </c>
      <c r="Q80" s="6">
        <f t="shared" si="12"/>
        <v>8.0959809237557065E-3</v>
      </c>
    </row>
    <row r="81" spans="2:17" ht="15.75">
      <c r="B81" s="19">
        <v>45108</v>
      </c>
      <c r="C81" s="2">
        <v>243277</v>
      </c>
      <c r="D81" s="2">
        <v>83358</v>
      </c>
      <c r="E81" s="2">
        <v>42496</v>
      </c>
      <c r="F81" s="2">
        <v>53138</v>
      </c>
      <c r="G81" s="2">
        <v>14345</v>
      </c>
      <c r="H81" s="2">
        <v>48682</v>
      </c>
      <c r="I81" s="2">
        <v>1201</v>
      </c>
      <c r="K81" s="18">
        <v>45108</v>
      </c>
      <c r="L81" s="6">
        <f t="shared" si="7"/>
        <v>0.34264644828734325</v>
      </c>
      <c r="M81" s="6">
        <f t="shared" si="8"/>
        <v>0.17468153586241197</v>
      </c>
      <c r="N81" s="6">
        <f t="shared" si="9"/>
        <v>0.21842590955988442</v>
      </c>
      <c r="O81" s="6">
        <f t="shared" si="10"/>
        <v>5.8965705759278515E-2</v>
      </c>
      <c r="P81" s="6">
        <f t="shared" si="11"/>
        <v>0.20010934038154038</v>
      </c>
      <c r="Q81" s="6">
        <f t="shared" si="12"/>
        <v>4.9367593319549321E-3</v>
      </c>
    </row>
    <row r="82" spans="2:17" ht="15.75">
      <c r="B82" s="18">
        <v>45139</v>
      </c>
      <c r="C82" s="2">
        <v>273417</v>
      </c>
      <c r="D82" s="2">
        <v>75598</v>
      </c>
      <c r="E82" s="2">
        <v>39668</v>
      </c>
      <c r="F82" s="2">
        <v>55844</v>
      </c>
      <c r="G82" s="2">
        <v>14552</v>
      </c>
      <c r="H82" s="2">
        <v>86649</v>
      </c>
      <c r="I82" s="2">
        <v>1050</v>
      </c>
      <c r="K82" s="18">
        <v>45139</v>
      </c>
      <c r="L82" s="6">
        <f t="shared" si="7"/>
        <v>0.27649341482058543</v>
      </c>
      <c r="M82" s="6">
        <f t="shared" si="8"/>
        <v>0.14508241989342285</v>
      </c>
      <c r="N82" s="6">
        <f t="shared" si="9"/>
        <v>0.20424479823858793</v>
      </c>
      <c r="O82" s="6">
        <f t="shared" si="10"/>
        <v>5.3222733041471453E-2</v>
      </c>
      <c r="P82" s="6">
        <f t="shared" si="11"/>
        <v>0.31691153073876166</v>
      </c>
      <c r="Q82" s="6">
        <f t="shared" si="12"/>
        <v>3.8402879118708787E-3</v>
      </c>
    </row>
    <row r="83" spans="2:17" ht="15.75">
      <c r="B83" s="19">
        <v>45170</v>
      </c>
      <c r="C83" s="2">
        <v>224502</v>
      </c>
      <c r="D83" s="2">
        <v>78979</v>
      </c>
      <c r="E83" s="2">
        <v>39900</v>
      </c>
      <c r="F83" s="2">
        <v>57795</v>
      </c>
      <c r="G83" s="2">
        <v>15383</v>
      </c>
      <c r="H83" s="2">
        <v>31714</v>
      </c>
      <c r="I83" s="2">
        <v>725</v>
      </c>
      <c r="K83" s="18">
        <v>45170</v>
      </c>
      <c r="L83" s="6">
        <f t="shared" si="7"/>
        <v>0.35179642052186616</v>
      </c>
      <c r="M83" s="6">
        <f t="shared" si="8"/>
        <v>0.17772670176657668</v>
      </c>
      <c r="N83" s="6">
        <f t="shared" si="9"/>
        <v>0.25743645936339099</v>
      </c>
      <c r="O83" s="6">
        <f t="shared" si="10"/>
        <v>6.8520547701134069E-2</v>
      </c>
      <c r="P83" s="6">
        <f t="shared" si="11"/>
        <v>0.14126377493296274</v>
      </c>
      <c r="Q83" s="6">
        <f t="shared" si="12"/>
        <v>3.2293698942548396E-3</v>
      </c>
    </row>
    <row r="84" spans="2:17" ht="15.75">
      <c r="B84" s="18">
        <v>45200</v>
      </c>
      <c r="C84" s="2">
        <v>218959</v>
      </c>
      <c r="D84" s="2">
        <v>71646</v>
      </c>
      <c r="E84" s="2">
        <v>34881</v>
      </c>
      <c r="F84" s="2">
        <v>57575</v>
      </c>
      <c r="G84" s="2">
        <v>16361</v>
      </c>
      <c r="H84" s="2">
        <v>37334</v>
      </c>
      <c r="I84" s="2">
        <v>1154</v>
      </c>
      <c r="K84" s="18">
        <v>45200</v>
      </c>
      <c r="L84" s="6">
        <f t="shared" si="7"/>
        <v>0.32721194378856316</v>
      </c>
      <c r="M84" s="6">
        <f t="shared" si="8"/>
        <v>0.15930379660119018</v>
      </c>
      <c r="N84" s="6">
        <f t="shared" si="9"/>
        <v>0.26294877123114374</v>
      </c>
      <c r="O84" s="6">
        <f t="shared" si="10"/>
        <v>7.4721751560794483E-2</v>
      </c>
      <c r="P84" s="6">
        <f t="shared" si="11"/>
        <v>0.17050680721048234</v>
      </c>
      <c r="Q84" s="6">
        <f t="shared" si="12"/>
        <v>5.2703930872903147E-3</v>
      </c>
    </row>
    <row r="85" spans="2:17" ht="15.75">
      <c r="B85" s="19">
        <v>45231</v>
      </c>
      <c r="C85" s="2">
        <v>245701</v>
      </c>
      <c r="D85" s="2">
        <v>81734</v>
      </c>
      <c r="E85" s="2">
        <v>39470</v>
      </c>
      <c r="F85" s="2">
        <v>60463</v>
      </c>
      <c r="G85" s="2">
        <v>18124</v>
      </c>
      <c r="H85" s="2">
        <v>44942</v>
      </c>
      <c r="I85" s="2">
        <v>963</v>
      </c>
      <c r="K85" s="18">
        <v>45231</v>
      </c>
      <c r="L85" s="6">
        <f t="shared" si="7"/>
        <v>0.33265635874497868</v>
      </c>
      <c r="M85" s="6">
        <f t="shared" si="8"/>
        <v>0.16064240682781103</v>
      </c>
      <c r="N85" s="6">
        <f t="shared" si="9"/>
        <v>0.24608365452318062</v>
      </c>
      <c r="O85" s="6">
        <f t="shared" si="10"/>
        <v>7.376445354312762E-2</v>
      </c>
      <c r="P85" s="6">
        <f t="shared" si="11"/>
        <v>0.18291337845592814</v>
      </c>
      <c r="Q85" s="6">
        <f t="shared" si="12"/>
        <v>3.9193979674482403E-3</v>
      </c>
    </row>
    <row r="86" spans="2:17" ht="15.75">
      <c r="B86" s="18">
        <v>45261</v>
      </c>
      <c r="C86" s="2">
        <v>241883</v>
      </c>
      <c r="D86" s="2">
        <v>74894</v>
      </c>
      <c r="E86" s="2">
        <v>37403</v>
      </c>
      <c r="F86" s="2">
        <v>55687</v>
      </c>
      <c r="G86" s="2">
        <v>17894</v>
      </c>
      <c r="H86" s="2">
        <v>54654</v>
      </c>
      <c r="I86" s="2">
        <v>1342.8819999999989</v>
      </c>
      <c r="K86" s="18">
        <v>45261</v>
      </c>
      <c r="L86" s="6">
        <f t="shared" si="7"/>
        <v>0.30962903552543997</v>
      </c>
      <c r="M86" s="6">
        <f t="shared" si="8"/>
        <v>0.15463261163455058</v>
      </c>
      <c r="N86" s="6">
        <f t="shared" si="9"/>
        <v>0.23022287634930938</v>
      </c>
      <c r="O86" s="6">
        <f t="shared" si="10"/>
        <v>7.3977914942348164E-2</v>
      </c>
      <c r="P86" s="6">
        <f t="shared" si="11"/>
        <v>0.22595221656751405</v>
      </c>
      <c r="Q86" s="6">
        <f t="shared" si="12"/>
        <v>5.5517833001905836E-3</v>
      </c>
    </row>
    <row r="87" spans="2:17" ht="15.75">
      <c r="B87" s="19">
        <v>45292</v>
      </c>
      <c r="C87" s="2">
        <v>213553</v>
      </c>
      <c r="D87" s="2">
        <v>81724</v>
      </c>
      <c r="E87" s="2">
        <v>40936</v>
      </c>
      <c r="F87" s="2">
        <v>52102</v>
      </c>
      <c r="G87" s="2">
        <v>14394</v>
      </c>
      <c r="H87" s="2">
        <v>22474</v>
      </c>
      <c r="I87" s="2">
        <v>1913</v>
      </c>
      <c r="K87" s="18">
        <v>45292</v>
      </c>
      <c r="L87" s="6">
        <f t="shared" si="7"/>
        <v>0.38268720177192544</v>
      </c>
      <c r="M87" s="6">
        <f t="shared" si="8"/>
        <v>0.19169011908050929</v>
      </c>
      <c r="N87" s="6">
        <f t="shared" si="9"/>
        <v>0.24397690503060129</v>
      </c>
      <c r="O87" s="6">
        <f t="shared" si="10"/>
        <v>6.7402471517609211E-2</v>
      </c>
      <c r="P87" s="6">
        <f t="shared" si="11"/>
        <v>0.10523851221944903</v>
      </c>
      <c r="Q87" s="6">
        <f t="shared" si="12"/>
        <v>8.9579635968588586E-3</v>
      </c>
    </row>
    <row r="88" spans="2:17" ht="15.75">
      <c r="B88" s="18">
        <v>45323</v>
      </c>
      <c r="C88" s="2">
        <v>217388</v>
      </c>
      <c r="D88" s="2">
        <v>77106</v>
      </c>
      <c r="E88" s="2">
        <v>42153</v>
      </c>
      <c r="F88" s="2">
        <v>54792</v>
      </c>
      <c r="G88" s="2">
        <v>14575</v>
      </c>
      <c r="H88" s="2">
        <v>27479</v>
      </c>
      <c r="I88" s="2">
        <v>1270</v>
      </c>
      <c r="K88" s="18">
        <v>45323</v>
      </c>
      <c r="L88" s="6">
        <f t="shared" si="7"/>
        <v>0.35469299133346827</v>
      </c>
      <c r="M88" s="6">
        <f t="shared" si="8"/>
        <v>0.19390674738256022</v>
      </c>
      <c r="N88" s="6">
        <f t="shared" si="9"/>
        <v>0.25204703111487292</v>
      </c>
      <c r="O88" s="6">
        <f t="shared" si="10"/>
        <v>6.7046019099490317E-2</v>
      </c>
      <c r="P88" s="6">
        <f t="shared" si="11"/>
        <v>0.1264053213608847</v>
      </c>
      <c r="Q88" s="6">
        <f t="shared" si="12"/>
        <v>5.8420887997497565E-3</v>
      </c>
    </row>
    <row r="89" spans="2:17" ht="15.75">
      <c r="B89" s="19">
        <v>45352</v>
      </c>
      <c r="C89" s="2">
        <v>263844</v>
      </c>
      <c r="D89" s="2">
        <v>99753</v>
      </c>
      <c r="E89" s="2">
        <v>48365</v>
      </c>
      <c r="F89" s="2">
        <v>67033</v>
      </c>
      <c r="G89" s="2">
        <v>16016</v>
      </c>
      <c r="H89" s="2">
        <v>31384</v>
      </c>
      <c r="I89" s="2">
        <v>1259</v>
      </c>
      <c r="K89" s="18">
        <v>45352</v>
      </c>
      <c r="L89" s="6">
        <f t="shared" si="7"/>
        <v>0.37807568108427708</v>
      </c>
      <c r="M89" s="6">
        <f t="shared" si="8"/>
        <v>0.18330907657555223</v>
      </c>
      <c r="N89" s="6">
        <f t="shared" si="9"/>
        <v>0.25406300692833644</v>
      </c>
      <c r="O89" s="6">
        <f t="shared" si="10"/>
        <v>6.0702536347235485E-2</v>
      </c>
      <c r="P89" s="6">
        <f t="shared" si="11"/>
        <v>0.11894907596913327</v>
      </c>
      <c r="Q89" s="6">
        <f t="shared" si="12"/>
        <v>4.7717590697533389E-3</v>
      </c>
    </row>
    <row r="90" spans="2:17" ht="15.75">
      <c r="B90" s="18">
        <v>45383</v>
      </c>
      <c r="C90" s="2">
        <v>243102</v>
      </c>
      <c r="D90" s="2">
        <v>90729</v>
      </c>
      <c r="E90" s="2">
        <v>46317</v>
      </c>
      <c r="F90" s="9">
        <v>60047</v>
      </c>
      <c r="G90" s="9">
        <v>15135</v>
      </c>
      <c r="H90" s="9">
        <v>29668</v>
      </c>
      <c r="I90" s="9">
        <v>1186</v>
      </c>
      <c r="K90" s="18">
        <v>45383</v>
      </c>
      <c r="L90" s="6">
        <f t="shared" si="7"/>
        <v>0.37321371276254411</v>
      </c>
      <c r="M90" s="6">
        <f t="shared" si="8"/>
        <v>0.1905249648295777</v>
      </c>
      <c r="N90" s="6">
        <f t="shared" si="9"/>
        <v>0.2470033154807447</v>
      </c>
      <c r="O90" s="6">
        <f t="shared" si="10"/>
        <v>6.2257817706148036E-2</v>
      </c>
      <c r="P90" s="6">
        <f t="shared" si="11"/>
        <v>0.12203930860297324</v>
      </c>
      <c r="Q90" s="6">
        <f t="shared" si="12"/>
        <v>4.8786106243469823E-3</v>
      </c>
    </row>
    <row r="91" spans="2:17" ht="15.75">
      <c r="B91" s="19">
        <v>45413</v>
      </c>
      <c r="C91" s="2">
        <v>236425</v>
      </c>
      <c r="D91" s="2">
        <v>89498</v>
      </c>
      <c r="E91" s="2">
        <v>44893</v>
      </c>
      <c r="F91" s="9">
        <v>57413</v>
      </c>
      <c r="G91" s="9">
        <v>14038</v>
      </c>
      <c r="H91" s="9">
        <v>29708</v>
      </c>
      <c r="I91" s="9">
        <v>821</v>
      </c>
      <c r="K91" s="18">
        <v>45413</v>
      </c>
      <c r="L91" s="6">
        <f t="shared" si="7"/>
        <v>0.37854710796235591</v>
      </c>
      <c r="M91" s="6">
        <f t="shared" si="8"/>
        <v>0.18988262662577984</v>
      </c>
      <c r="N91" s="6">
        <f t="shared" si="9"/>
        <v>0.24283810933699904</v>
      </c>
      <c r="O91" s="6">
        <f t="shared" si="10"/>
        <v>5.9376123506397378E-2</v>
      </c>
      <c r="P91" s="6">
        <f t="shared" si="11"/>
        <v>0.12565507031828274</v>
      </c>
      <c r="Q91" s="6">
        <f t="shared" si="12"/>
        <v>3.4725600084593421E-3</v>
      </c>
    </row>
    <row r="92" spans="2:17" ht="15.75">
      <c r="B92" s="18">
        <v>45444</v>
      </c>
      <c r="C92" s="2">
        <v>297329</v>
      </c>
      <c r="D92" s="2">
        <v>111768</v>
      </c>
      <c r="E92" s="2">
        <v>52688</v>
      </c>
      <c r="F92" s="9">
        <v>72579</v>
      </c>
      <c r="G92" s="9">
        <v>15391</v>
      </c>
      <c r="H92" s="9">
        <v>43412</v>
      </c>
      <c r="I92" s="9">
        <v>1466</v>
      </c>
      <c r="K92" s="18">
        <v>45444</v>
      </c>
      <c r="L92" s="6">
        <f t="shared" si="7"/>
        <v>0.37590682375415785</v>
      </c>
      <c r="M92" s="6">
        <f t="shared" si="8"/>
        <v>0.17720437629696398</v>
      </c>
      <c r="N92" s="6">
        <f t="shared" si="9"/>
        <v>0.24410333334454426</v>
      </c>
      <c r="O92" s="6">
        <f t="shared" si="10"/>
        <v>5.1764207325891522E-2</v>
      </c>
      <c r="P92" s="6">
        <f t="shared" si="11"/>
        <v>0.14600661220398953</v>
      </c>
      <c r="Q92" s="6">
        <f t="shared" si="12"/>
        <v>4.930565131554608E-3</v>
      </c>
    </row>
    <row r="93" spans="2:17" ht="15.75">
      <c r="B93" s="19">
        <v>45474</v>
      </c>
      <c r="C93" s="2">
        <v>238263</v>
      </c>
      <c r="D93" s="2">
        <v>83405</v>
      </c>
      <c r="E93" s="2">
        <v>43107</v>
      </c>
      <c r="F93" s="9">
        <v>65059</v>
      </c>
      <c r="G93" s="9">
        <v>14811</v>
      </c>
      <c r="H93" s="9">
        <v>30762</v>
      </c>
      <c r="I93" s="9">
        <v>1078</v>
      </c>
      <c r="K93" s="18">
        <v>45474</v>
      </c>
      <c r="L93" s="6">
        <f t="shared" si="7"/>
        <v>0.35005435170378951</v>
      </c>
      <c r="M93" s="6">
        <f t="shared" si="8"/>
        <v>0.18092192241346747</v>
      </c>
      <c r="N93" s="6">
        <f t="shared" si="9"/>
        <v>0.27305540516152321</v>
      </c>
      <c r="O93" s="6">
        <f t="shared" si="10"/>
        <v>6.21624003726974E-2</v>
      </c>
      <c r="P93" s="6">
        <f t="shared" si="11"/>
        <v>0.12910942949597715</v>
      </c>
      <c r="Q93" s="6">
        <f t="shared" si="12"/>
        <v>4.5244120992348792E-3</v>
      </c>
    </row>
    <row r="94" spans="2:17" ht="15.75">
      <c r="B94" s="18">
        <v>45505</v>
      </c>
      <c r="C94" s="2">
        <v>197322</v>
      </c>
      <c r="D94" s="2">
        <v>70007</v>
      </c>
      <c r="E94" s="2">
        <v>29974</v>
      </c>
      <c r="F94" s="9">
        <v>55779</v>
      </c>
      <c r="G94" s="9">
        <v>13565</v>
      </c>
      <c r="H94" s="9">
        <v>27024</v>
      </c>
      <c r="I94" s="9">
        <v>956</v>
      </c>
      <c r="K94" s="18">
        <v>45505</v>
      </c>
      <c r="L94" s="6">
        <f t="shared" si="7"/>
        <v>0.35478557890149098</v>
      </c>
      <c r="M94" s="6">
        <f t="shared" si="8"/>
        <v>0.15190399448616981</v>
      </c>
      <c r="N94" s="6">
        <f t="shared" si="9"/>
        <v>0.28268008635631098</v>
      </c>
      <c r="O94" s="6">
        <f t="shared" si="10"/>
        <v>6.8745502275468523E-2</v>
      </c>
      <c r="P94" s="6">
        <f t="shared" si="11"/>
        <v>0.13695381153647337</v>
      </c>
      <c r="Q94" s="6">
        <f t="shared" si="12"/>
        <v>4.8448728474270479E-3</v>
      </c>
    </row>
    <row r="95" spans="2:17" ht="15.75">
      <c r="B95" s="19">
        <v>45536</v>
      </c>
      <c r="C95" s="2">
        <v>208848</v>
      </c>
      <c r="D95" s="2">
        <v>67009</v>
      </c>
      <c r="E95" s="2">
        <v>31115</v>
      </c>
      <c r="F95" s="9">
        <v>60497</v>
      </c>
      <c r="G95" s="9">
        <v>14936</v>
      </c>
      <c r="H95" s="9">
        <v>34479</v>
      </c>
      <c r="I95" s="9">
        <v>770</v>
      </c>
      <c r="K95" s="18">
        <v>45536</v>
      </c>
      <c r="L95" s="6">
        <f t="shared" si="7"/>
        <v>0.32085057075001916</v>
      </c>
      <c r="M95" s="6">
        <f t="shared" si="8"/>
        <v>0.14898395004979698</v>
      </c>
      <c r="N95" s="6">
        <f t="shared" si="9"/>
        <v>0.28966999923389258</v>
      </c>
      <c r="O95" s="6">
        <f t="shared" si="10"/>
        <v>7.1516126560943846E-2</v>
      </c>
      <c r="P95" s="6">
        <f t="shared" si="11"/>
        <v>0.16509135830843485</v>
      </c>
      <c r="Q95" s="6">
        <f t="shared" si="12"/>
        <v>3.6868919022446946E-3</v>
      </c>
    </row>
    <row r="96" spans="2:17" ht="15.75">
      <c r="B96" s="18">
        <v>45566</v>
      </c>
      <c r="C96" s="2">
        <v>231992</v>
      </c>
      <c r="D96" s="2">
        <v>74264</v>
      </c>
      <c r="E96" s="2">
        <v>36172</v>
      </c>
      <c r="F96" s="9">
        <v>65672</v>
      </c>
      <c r="G96" s="9">
        <v>19337</v>
      </c>
      <c r="H96" s="9">
        <v>35491</v>
      </c>
      <c r="I96" s="9">
        <v>1039</v>
      </c>
      <c r="K96" s="18">
        <v>45566</v>
      </c>
      <c r="L96" s="6">
        <f t="shared" si="7"/>
        <v>0.32011448670643816</v>
      </c>
      <c r="M96" s="6">
        <f t="shared" si="8"/>
        <v>0.15591916962653884</v>
      </c>
      <c r="N96" s="6">
        <f t="shared" si="9"/>
        <v>0.28307872685265006</v>
      </c>
      <c r="O96" s="6">
        <f t="shared" si="10"/>
        <v>8.3352012138349599E-2</v>
      </c>
      <c r="P96" s="6">
        <f t="shared" si="11"/>
        <v>0.15298372357667506</v>
      </c>
      <c r="Q96" s="6">
        <f t="shared" si="12"/>
        <v>4.4786027104382906E-3</v>
      </c>
    </row>
    <row r="97" spans="2:18" ht="15.75">
      <c r="B97" s="19">
        <v>45597</v>
      </c>
      <c r="C97" s="2">
        <v>244544</v>
      </c>
      <c r="D97" s="2">
        <v>77352</v>
      </c>
      <c r="E97" s="2">
        <v>36510</v>
      </c>
      <c r="F97" s="9">
        <v>73950</v>
      </c>
      <c r="G97" s="9">
        <v>20604</v>
      </c>
      <c r="H97" s="9">
        <v>35167</v>
      </c>
      <c r="I97" s="9">
        <v>942</v>
      </c>
      <c r="K97" s="18">
        <v>45597</v>
      </c>
      <c r="L97" s="6">
        <f t="shared" si="7"/>
        <v>0.3163111750850563</v>
      </c>
      <c r="M97" s="6">
        <f t="shared" si="8"/>
        <v>0.14929828578906046</v>
      </c>
      <c r="N97" s="6">
        <f t="shared" si="9"/>
        <v>0.30239956817587021</v>
      </c>
      <c r="O97" s="6">
        <f t="shared" si="10"/>
        <v>8.4254776236587281E-2</v>
      </c>
      <c r="P97" s="6">
        <f t="shared" si="11"/>
        <v>0.14380643156241821</v>
      </c>
      <c r="Q97" s="6">
        <f t="shared" si="12"/>
        <v>3.8520675215912067E-3</v>
      </c>
    </row>
    <row r="98" spans="2:18" ht="15.75">
      <c r="B98" s="18">
        <v>45627</v>
      </c>
      <c r="C98" s="2">
        <v>224721</v>
      </c>
      <c r="D98" s="2">
        <v>69333</v>
      </c>
      <c r="E98" s="2">
        <v>31031</v>
      </c>
      <c r="F98" s="9">
        <v>70570</v>
      </c>
      <c r="G98" s="9">
        <v>19103</v>
      </c>
      <c r="H98" s="9">
        <v>33561</v>
      </c>
      <c r="I98" s="9">
        <v>1113</v>
      </c>
      <c r="K98" s="18">
        <v>45627</v>
      </c>
      <c r="L98" s="6">
        <f t="shared" si="7"/>
        <v>0.30852924292789724</v>
      </c>
      <c r="M98" s="6">
        <f t="shared" si="8"/>
        <v>0.13808678316668224</v>
      </c>
      <c r="N98" s="6">
        <f t="shared" si="9"/>
        <v>0.31403384641399779</v>
      </c>
      <c r="O98" s="6">
        <f t="shared" si="10"/>
        <v>8.5007631685512258E-2</v>
      </c>
      <c r="P98" s="6">
        <f t="shared" si="11"/>
        <v>0.14934518803316113</v>
      </c>
      <c r="Q98" s="6">
        <f t="shared" si="12"/>
        <v>4.9528081487711425E-3</v>
      </c>
    </row>
    <row r="99" spans="2:18" ht="15.75">
      <c r="B99" s="19">
        <v>45658</v>
      </c>
      <c r="C99" s="2">
        <v>207640</v>
      </c>
      <c r="D99" s="2">
        <v>62358</v>
      </c>
      <c r="E99" s="2">
        <v>32956</v>
      </c>
      <c r="F99" s="9">
        <v>59252</v>
      </c>
      <c r="G99" s="9">
        <v>17712</v>
      </c>
      <c r="H99" s="9">
        <v>34498</v>
      </c>
      <c r="I99" s="9">
        <v>859</v>
      </c>
      <c r="K99" s="18">
        <v>45658</v>
      </c>
      <c r="L99" s="6">
        <f t="shared" si="7"/>
        <v>0.30031785783086112</v>
      </c>
      <c r="M99" s="6">
        <f t="shared" si="8"/>
        <v>0.1587170102099788</v>
      </c>
      <c r="N99" s="6">
        <f t="shared" si="9"/>
        <v>0.28535927566942787</v>
      </c>
      <c r="O99" s="6">
        <f t="shared" si="10"/>
        <v>8.5301483336544012E-2</v>
      </c>
      <c r="P99" s="6">
        <f t="shared" si="11"/>
        <v>0.16614332498555193</v>
      </c>
      <c r="Q99" s="6">
        <f t="shared" si="12"/>
        <v>4.1369678289346944E-3</v>
      </c>
    </row>
    <row r="100" spans="2:18" ht="15.75">
      <c r="B100" s="18">
        <v>45689</v>
      </c>
      <c r="C100" s="20">
        <v>203434</v>
      </c>
      <c r="D100" s="20">
        <v>56911</v>
      </c>
      <c r="E100" s="20">
        <v>32116</v>
      </c>
      <c r="F100" s="29">
        <v>58153</v>
      </c>
      <c r="G100" s="29">
        <v>19534</v>
      </c>
      <c r="H100" s="29">
        <v>35949</v>
      </c>
      <c r="I100" s="29">
        <v>767</v>
      </c>
      <c r="K100" s="18">
        <v>45689</v>
      </c>
      <c r="L100" s="6">
        <f t="shared" si="7"/>
        <v>0.27975166393031647</v>
      </c>
      <c r="M100" s="6">
        <f t="shared" si="8"/>
        <v>0.15786938269905718</v>
      </c>
      <c r="N100" s="6">
        <f t="shared" si="9"/>
        <v>0.28585683808999479</v>
      </c>
      <c r="O100" s="6">
        <f t="shared" si="10"/>
        <v>9.6021314037968084E-2</v>
      </c>
      <c r="P100" s="6">
        <f t="shared" si="11"/>
        <v>0.17671087428846702</v>
      </c>
      <c r="Q100" s="6">
        <f t="shared" si="12"/>
        <v>3.7702645575469194E-3</v>
      </c>
    </row>
    <row r="101" spans="2:18" ht="15.75">
      <c r="B101" s="19">
        <v>45717</v>
      </c>
      <c r="C101" s="2">
        <v>253497</v>
      </c>
      <c r="D101" s="2">
        <v>70414</v>
      </c>
      <c r="E101" s="2">
        <v>37890</v>
      </c>
      <c r="F101" s="9">
        <v>74860</v>
      </c>
      <c r="G101" s="9">
        <v>26553</v>
      </c>
      <c r="H101" s="9">
        <v>42521</v>
      </c>
      <c r="I101" s="9">
        <v>1252</v>
      </c>
      <c r="K101" s="18">
        <v>45717</v>
      </c>
      <c r="L101" s="6">
        <f t="shared" si="7"/>
        <v>0.27777054560803482</v>
      </c>
      <c r="M101" s="6">
        <f t="shared" ref="M101" si="13">E101/$C101</f>
        <v>0.14946922448786376</v>
      </c>
      <c r="N101" s="6">
        <f t="shared" si="9"/>
        <v>0.2953092147047105</v>
      </c>
      <c r="O101" s="6">
        <f t="shared" si="10"/>
        <v>0.10474680173729867</v>
      </c>
      <c r="P101" s="6">
        <f t="shared" ref="P101:P112" si="14">H101/$C101</f>
        <v>0.16773768525860266</v>
      </c>
      <c r="Q101" s="6">
        <f t="shared" ref="Q101:Q112" si="15">I101/$C101</f>
        <v>4.9389144644709799E-3</v>
      </c>
    </row>
    <row r="102" spans="2:18" s="2" customFormat="1" ht="15.75">
      <c r="B102" s="18">
        <v>45748</v>
      </c>
      <c r="C102" s="2">
        <v>242728</v>
      </c>
      <c r="D102" s="2">
        <v>66814</v>
      </c>
      <c r="E102" s="2">
        <v>37649</v>
      </c>
      <c r="F102" s="2">
        <v>67379</v>
      </c>
      <c r="G102" s="2">
        <v>24317</v>
      </c>
      <c r="H102" s="2">
        <v>45535</v>
      </c>
      <c r="I102" s="9">
        <v>1010</v>
      </c>
      <c r="K102" s="18">
        <v>45748</v>
      </c>
      <c r="L102" s="6">
        <f t="shared" si="7"/>
        <v>0.27526284565439502</v>
      </c>
      <c r="M102" s="6">
        <f t="shared" ref="M102:M112" si="16">E102/$C102</f>
        <v>0.15510777495797765</v>
      </c>
      <c r="N102" s="6">
        <f t="shared" si="9"/>
        <v>0.27759055403579314</v>
      </c>
      <c r="O102" s="6">
        <f t="shared" si="10"/>
        <v>0.10018209683266867</v>
      </c>
      <c r="P102" s="6">
        <f t="shared" si="14"/>
        <v>0.18759681618931479</v>
      </c>
      <c r="Q102" s="6">
        <f t="shared" si="15"/>
        <v>4.1610362216143171E-3</v>
      </c>
      <c r="R102"/>
    </row>
    <row r="103" spans="2:18" s="2" customFormat="1" ht="15.75">
      <c r="B103" s="19">
        <v>45778</v>
      </c>
      <c r="C103" s="2">
        <v>239297</v>
      </c>
      <c r="D103" s="2">
        <v>67921</v>
      </c>
      <c r="E103" s="2">
        <v>35106</v>
      </c>
      <c r="F103" s="2">
        <v>66990</v>
      </c>
      <c r="G103" s="2">
        <v>25181</v>
      </c>
      <c r="H103" s="2">
        <v>43060</v>
      </c>
      <c r="I103" s="9">
        <v>1015</v>
      </c>
      <c r="K103" s="18">
        <v>45778</v>
      </c>
      <c r="L103" s="6">
        <f t="shared" si="7"/>
        <v>0.28383556835229862</v>
      </c>
      <c r="M103" s="6">
        <f t="shared" si="16"/>
        <v>0.14670472258323339</v>
      </c>
      <c r="N103" s="6">
        <f t="shared" si="9"/>
        <v>0.27994500557884133</v>
      </c>
      <c r="O103" s="6">
        <f t="shared" si="10"/>
        <v>0.10522906680819233</v>
      </c>
      <c r="P103" s="6">
        <f t="shared" si="14"/>
        <v>0.17994375190662648</v>
      </c>
      <c r="Q103" s="6">
        <f t="shared" si="15"/>
        <v>4.2415909936188087E-3</v>
      </c>
      <c r="R103"/>
    </row>
    <row r="104" spans="2:18" s="2" customFormat="1" ht="15.75">
      <c r="B104" s="18">
        <v>45809</v>
      </c>
      <c r="C104" s="2">
        <v>256193</v>
      </c>
      <c r="D104" s="2">
        <v>73041</v>
      </c>
      <c r="E104" s="2">
        <v>35665</v>
      </c>
      <c r="F104" s="2">
        <v>73332</v>
      </c>
      <c r="G104" s="2">
        <v>25608</v>
      </c>
      <c r="H104" s="2">
        <v>47163</v>
      </c>
      <c r="I104" s="9">
        <v>1346</v>
      </c>
      <c r="K104" s="18">
        <v>45809</v>
      </c>
      <c r="L104" s="6">
        <f t="shared" si="7"/>
        <v>0.2851014664725422</v>
      </c>
      <c r="M104" s="6">
        <f t="shared" si="16"/>
        <v>0.1392114538648597</v>
      </c>
      <c r="N104" s="6">
        <f t="shared" si="9"/>
        <v>0.28623732888876746</v>
      </c>
      <c r="O104" s="6">
        <f t="shared" si="10"/>
        <v>9.9955892627823562E-2</v>
      </c>
      <c r="P104" s="6">
        <f t="shared" si="14"/>
        <v>0.18409168088121064</v>
      </c>
      <c r="Q104" s="6">
        <f t="shared" si="15"/>
        <v>5.2538515884508943E-3</v>
      </c>
      <c r="R104"/>
    </row>
    <row r="105" spans="2:18" s="2" customFormat="1" ht="15.75">
      <c r="B105" s="19">
        <v>45839</v>
      </c>
      <c r="C105" s="2">
        <v>264802</v>
      </c>
      <c r="D105" s="2">
        <v>72192</v>
      </c>
      <c r="E105" s="2">
        <v>40529</v>
      </c>
      <c r="F105" s="2">
        <v>75172</v>
      </c>
      <c r="G105" s="2">
        <v>27197</v>
      </c>
      <c r="H105" s="2">
        <v>48614</v>
      </c>
      <c r="I105" s="9">
        <v>1071</v>
      </c>
      <c r="K105" s="18">
        <v>45839</v>
      </c>
      <c r="L105" s="6">
        <f t="shared" si="7"/>
        <v>0.27262633968021388</v>
      </c>
      <c r="M105" s="6">
        <f t="shared" si="16"/>
        <v>0.15305397995483419</v>
      </c>
      <c r="N105" s="6">
        <f t="shared" si="9"/>
        <v>0.28388003111758975</v>
      </c>
      <c r="O105" s="6">
        <f t="shared" si="10"/>
        <v>0.10270692819540637</v>
      </c>
      <c r="P105" s="6">
        <f t="shared" si="14"/>
        <v>0.18358622669013075</v>
      </c>
      <c r="Q105" s="6">
        <f t="shared" si="15"/>
        <v>4.0445313857146092E-3</v>
      </c>
      <c r="R105"/>
    </row>
    <row r="106" spans="2:18" s="2" customFormat="1" ht="15.75">
      <c r="B106" s="18">
        <v>45870</v>
      </c>
      <c r="C106" s="20">
        <v>207229</v>
      </c>
      <c r="D106" s="20">
        <v>57253</v>
      </c>
      <c r="E106" s="20">
        <v>27219</v>
      </c>
      <c r="F106" s="2">
        <v>58605</v>
      </c>
      <c r="G106" s="2">
        <v>23973</v>
      </c>
      <c r="H106" s="2">
        <v>39367</v>
      </c>
      <c r="I106" s="9">
        <v>795</v>
      </c>
      <c r="K106" s="18">
        <v>45870</v>
      </c>
      <c r="L106" s="6">
        <f t="shared" si="7"/>
        <v>0.27627889918882009</v>
      </c>
      <c r="M106" s="6">
        <f t="shared" si="16"/>
        <v>0.13134744654464384</v>
      </c>
      <c r="N106" s="6">
        <f t="shared" si="9"/>
        <v>0.28280308258014081</v>
      </c>
      <c r="O106" s="6">
        <f t="shared" si="10"/>
        <v>0.1156836157101564</v>
      </c>
      <c r="P106" s="6">
        <f t="shared" si="14"/>
        <v>0.18996858547790127</v>
      </c>
      <c r="Q106" s="6">
        <f t="shared" si="15"/>
        <v>3.836335648002934E-3</v>
      </c>
      <c r="R106"/>
    </row>
    <row r="107" spans="2:18" s="2" customFormat="1" ht="15.75">
      <c r="B107" s="19">
        <v>45901</v>
      </c>
      <c r="C107" s="20">
        <v>235528</v>
      </c>
      <c r="D107" s="20">
        <v>63047</v>
      </c>
      <c r="E107" s="20">
        <v>28871</v>
      </c>
      <c r="F107" s="20">
        <v>69527</v>
      </c>
      <c r="G107" s="20">
        <v>27685</v>
      </c>
      <c r="H107" s="20">
        <v>45495</v>
      </c>
      <c r="I107" s="29">
        <v>891</v>
      </c>
      <c r="K107" s="18">
        <v>45901</v>
      </c>
      <c r="L107" s="6">
        <f t="shared" si="7"/>
        <v>0.26768367242960495</v>
      </c>
      <c r="M107" s="6">
        <f t="shared" si="16"/>
        <v>0.12257990557385959</v>
      </c>
      <c r="N107" s="6">
        <f t="shared" si="9"/>
        <v>0.29519632485309605</v>
      </c>
      <c r="O107" s="6">
        <f t="shared" si="10"/>
        <v>0.11754441085560953</v>
      </c>
      <c r="P107" s="6">
        <f t="shared" si="14"/>
        <v>0.19316174722326007</v>
      </c>
      <c r="Q107" s="6">
        <f t="shared" si="15"/>
        <v>3.7829897082300194E-3</v>
      </c>
      <c r="R107"/>
    </row>
    <row r="108" spans="2:18" s="2" customFormat="1" ht="15.75">
      <c r="B108" s="18">
        <v>45931</v>
      </c>
      <c r="C108" s="20">
        <v>250133</v>
      </c>
      <c r="D108" s="20">
        <v>64706</v>
      </c>
      <c r="E108" s="20">
        <v>30462</v>
      </c>
      <c r="F108" s="20">
        <v>70652</v>
      </c>
      <c r="G108" s="20">
        <v>30946</v>
      </c>
      <c r="H108" s="20">
        <v>52425</v>
      </c>
      <c r="I108" s="29">
        <v>932</v>
      </c>
      <c r="K108" s="18">
        <v>45931</v>
      </c>
      <c r="L108" s="6">
        <f t="shared" si="7"/>
        <v>0.25868637884645368</v>
      </c>
      <c r="M108" s="6">
        <f t="shared" si="16"/>
        <v>0.12178321133157161</v>
      </c>
      <c r="N108" s="6">
        <f t="shared" si="9"/>
        <v>0.28245773248631728</v>
      </c>
      <c r="O108" s="6">
        <f t="shared" si="10"/>
        <v>0.12371818192721472</v>
      </c>
      <c r="P108" s="6">
        <f t="shared" si="14"/>
        <v>0.20958849891857531</v>
      </c>
      <c r="Q108" s="6">
        <f t="shared" si="15"/>
        <v>3.7260177585524499E-3</v>
      </c>
      <c r="R108"/>
    </row>
    <row r="109" spans="2:18" s="2" customFormat="1" ht="15.75">
      <c r="B109" s="19">
        <v>45962</v>
      </c>
      <c r="C109" s="20">
        <v>250671</v>
      </c>
      <c r="D109" s="20">
        <v>61067</v>
      </c>
      <c r="E109" s="20">
        <v>29471</v>
      </c>
      <c r="F109" s="20">
        <v>70916</v>
      </c>
      <c r="G109" s="20">
        <v>32433</v>
      </c>
      <c r="H109" s="20">
        <v>55741</v>
      </c>
      <c r="I109" s="29">
        <v>1033</v>
      </c>
      <c r="K109" s="18">
        <v>45962</v>
      </c>
      <c r="L109" s="6">
        <f t="shared" si="7"/>
        <v>0.2436141396491816</v>
      </c>
      <c r="M109" s="6">
        <f t="shared" si="16"/>
        <v>0.11756844629015722</v>
      </c>
      <c r="N109" s="6">
        <f t="shared" si="9"/>
        <v>0.28290468382860401</v>
      </c>
      <c r="O109" s="6">
        <f t="shared" si="10"/>
        <v>0.12938473138097348</v>
      </c>
      <c r="P109" s="6">
        <f t="shared" si="14"/>
        <v>0.22236716652504676</v>
      </c>
      <c r="Q109" s="6">
        <f t="shared" si="15"/>
        <v>4.1209393986540123E-3</v>
      </c>
      <c r="R109"/>
    </row>
    <row r="110" spans="2:18" s="2" customFormat="1" ht="15.75">
      <c r="B110" s="18">
        <v>45992</v>
      </c>
      <c r="C110" s="20">
        <v>246439</v>
      </c>
      <c r="D110" s="20">
        <v>61917</v>
      </c>
      <c r="E110" s="20">
        <v>27088</v>
      </c>
      <c r="F110" s="20">
        <v>71273</v>
      </c>
      <c r="G110" s="20">
        <v>30259</v>
      </c>
      <c r="H110" s="20">
        <v>54774</v>
      </c>
      <c r="I110" s="29">
        <v>1111</v>
      </c>
      <c r="K110" s="18">
        <v>45992</v>
      </c>
      <c r="L110" s="6">
        <f t="shared" si="7"/>
        <v>0.25124675883281461</v>
      </c>
      <c r="M110" s="6">
        <f t="shared" si="16"/>
        <v>0.10991766725234237</v>
      </c>
      <c r="N110" s="6">
        <f t="shared" si="9"/>
        <v>0.28921152901935165</v>
      </c>
      <c r="O110" s="6">
        <f t="shared" si="10"/>
        <v>0.12278494881086191</v>
      </c>
      <c r="P110" s="6">
        <f t="shared" si="14"/>
        <v>0.22226189848197728</v>
      </c>
      <c r="Q110" s="6">
        <f t="shared" si="15"/>
        <v>4.5082150146689443E-3</v>
      </c>
      <c r="R110"/>
    </row>
    <row r="111" spans="2:18" s="2" customFormat="1" ht="15.75">
      <c r="B111" s="19">
        <v>46023</v>
      </c>
      <c r="C111" s="20">
        <v>193981</v>
      </c>
      <c r="D111" s="20">
        <v>43695</v>
      </c>
      <c r="E111" s="20">
        <v>27309</v>
      </c>
      <c r="F111" s="20">
        <v>58206</v>
      </c>
      <c r="G111" s="20">
        <v>21790</v>
      </c>
      <c r="H111" s="20">
        <v>42692</v>
      </c>
      <c r="I111" s="29">
        <v>280</v>
      </c>
      <c r="K111" s="18">
        <v>46023</v>
      </c>
      <c r="L111" s="6">
        <f t="shared" si="7"/>
        <v>0.22525401972358117</v>
      </c>
      <c r="M111" s="6">
        <f t="shared" si="16"/>
        <v>0.14078182914821555</v>
      </c>
      <c r="N111" s="6">
        <f t="shared" si="9"/>
        <v>0.30006031518550785</v>
      </c>
      <c r="O111" s="6">
        <f t="shared" si="10"/>
        <v>0.1123305890783118</v>
      </c>
      <c r="P111" s="6">
        <f t="shared" si="14"/>
        <v>0.22008341023089889</v>
      </c>
      <c r="Q111" s="6">
        <f t="shared" si="15"/>
        <v>1.4434403369402158E-3</v>
      </c>
      <c r="R111"/>
    </row>
    <row r="112" spans="2:18" s="2" customFormat="1" ht="15.75">
      <c r="B112" s="18">
        <v>46054</v>
      </c>
      <c r="C112" s="20">
        <v>211262</v>
      </c>
      <c r="D112" s="20">
        <v>48404</v>
      </c>
      <c r="E112" s="20">
        <v>31338</v>
      </c>
      <c r="F112" s="20">
        <v>60510</v>
      </c>
      <c r="G112" s="20">
        <v>24328</v>
      </c>
      <c r="H112" s="20">
        <v>46275</v>
      </c>
      <c r="I112" s="29">
        <v>397</v>
      </c>
      <c r="K112" s="18">
        <v>46054</v>
      </c>
      <c r="L112" s="6">
        <f t="shared" si="7"/>
        <v>0.22911834594011227</v>
      </c>
      <c r="M112" s="6">
        <f t="shared" si="16"/>
        <v>0.14833713587867198</v>
      </c>
      <c r="N112" s="6">
        <f t="shared" si="9"/>
        <v>0.28642159971977921</v>
      </c>
      <c r="O112" s="6">
        <f t="shared" si="10"/>
        <v>0.11515558879495602</v>
      </c>
      <c r="P112" s="6">
        <f t="shared" si="14"/>
        <v>0.2190408118828753</v>
      </c>
      <c r="Q112" s="6">
        <f t="shared" si="15"/>
        <v>1.8791831943274228E-3</v>
      </c>
      <c r="R112"/>
    </row>
    <row r="113" spans="1:18" s="2" customFormat="1" ht="15.75">
      <c r="B113" s="19"/>
      <c r="I113" s="9"/>
      <c r="K113" s="18"/>
      <c r="L113" s="6"/>
      <c r="M113" s="6"/>
      <c r="N113" s="6"/>
      <c r="O113" s="6"/>
      <c r="P113" s="6"/>
      <c r="Q113" s="6"/>
      <c r="R113"/>
    </row>
    <row r="114" spans="1:18" s="2" customFormat="1" ht="14.25">
      <c r="B114" s="47" t="s">
        <v>48</v>
      </c>
      <c r="C114" s="48">
        <f>C112/C100-1</f>
        <v>3.8479310243125564E-2</v>
      </c>
      <c r="D114" s="48">
        <f t="shared" ref="D114:I114" si="17">D112/D100-1</f>
        <v>-0.14947901108748751</v>
      </c>
      <c r="E114" s="48">
        <f t="shared" si="17"/>
        <v>-2.4224685515008115E-2</v>
      </c>
      <c r="F114" s="48">
        <f t="shared" si="17"/>
        <v>4.0531013017385265E-2</v>
      </c>
      <c r="G114" s="48">
        <f t="shared" si="17"/>
        <v>0.24541824511108845</v>
      </c>
      <c r="H114" s="48">
        <f t="shared" si="17"/>
        <v>0.2872402570307937</v>
      </c>
      <c r="I114" s="48">
        <f t="shared" si="17"/>
        <v>-0.48239895697522817</v>
      </c>
      <c r="K114" s="47" t="s">
        <v>48</v>
      </c>
      <c r="L114" s="49" t="str">
        <f>ROUND((L112-L100)*100,1)&amp;"%-Pkt."</f>
        <v>-5,1%-Pkt.</v>
      </c>
      <c r="M114" s="49" t="str">
        <f t="shared" ref="M114:Q114" si="18">ROUND((M112-M100)*100,1)&amp;"%-Pkt."</f>
        <v>-1%-Pkt.</v>
      </c>
      <c r="N114" s="49" t="str">
        <f t="shared" si="18"/>
        <v>0,1%-Pkt.</v>
      </c>
      <c r="O114" s="49" t="str">
        <f t="shared" si="18"/>
        <v>1,9%-Pkt.</v>
      </c>
      <c r="P114" s="49" t="str">
        <f t="shared" si="18"/>
        <v>4,2%-Pkt.</v>
      </c>
      <c r="Q114" s="49" t="str">
        <f t="shared" si="18"/>
        <v>-0,2%-Pkt.</v>
      </c>
      <c r="R114"/>
    </row>
    <row r="115" spans="1:18">
      <c r="A115" s="2" t="s">
        <v>27</v>
      </c>
      <c r="F115" s="9"/>
      <c r="G115" s="9"/>
      <c r="H115" s="9"/>
      <c r="I115" s="9"/>
      <c r="K115" s="47" t="s">
        <v>53</v>
      </c>
      <c r="L115" s="49" t="str">
        <f>"+"&amp;ROUND((L112-L111)*100,1)&amp;"%-Pkt."</f>
        <v>+0,4%-Pkt.</v>
      </c>
      <c r="M115" s="49" t="str">
        <f>"+"&amp;ROUND((M112-M111)*100,1)&amp;"%-Pkt."</f>
        <v>+0,8%-Pkt.</v>
      </c>
      <c r="N115" s="49" t="str">
        <f t="shared" ref="N115:P115" si="19">ROUND((N112-N111)*100,1)&amp;"%-Pkt."</f>
        <v>-1,4%-Pkt.</v>
      </c>
      <c r="O115" s="49" t="str">
        <f>"+"&amp;ROUND((O112-O111)*100,1)&amp;"%-Pkt."</f>
        <v>+0,3%-Pkt.</v>
      </c>
      <c r="P115" s="49" t="str">
        <f t="shared" si="19"/>
        <v>-0,1%-Pkt.</v>
      </c>
      <c r="Q115" s="49" t="str">
        <f>"+"&amp;ROUND((Q112-Q111)*100,1)&amp;"%-Pkt."</f>
        <v>+0%-Pkt.</v>
      </c>
    </row>
    <row r="116" spans="1:18">
      <c r="I116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D92"/>
  <sheetViews>
    <sheetView showGridLines="0" workbookViewId="0">
      <pane ySplit="2" topLeftCell="A60" activePane="bottomLeft" state="frozen"/>
      <selection pane="bottomLeft" activeCell="D90" sqref="D90"/>
    </sheetView>
  </sheetViews>
  <sheetFormatPr baseColWidth="10" defaultRowHeight="15"/>
  <cols>
    <col min="1" max="1" width="19.625" customWidth="1"/>
    <col min="2" max="2" width="11" style="10"/>
    <col min="3" max="3" width="11.125" bestFit="1" customWidth="1"/>
    <col min="4" max="4" width="13.375" customWidth="1"/>
  </cols>
  <sheetData>
    <row r="2" spans="2:4" ht="38.25" customHeight="1">
      <c r="B2" s="15" t="s">
        <v>13</v>
      </c>
      <c r="C2" s="75" t="s">
        <v>51</v>
      </c>
      <c r="D2" s="76" t="s">
        <v>52</v>
      </c>
    </row>
    <row r="3" spans="2:4" ht="14.25">
      <c r="B3" s="16">
        <v>43466</v>
      </c>
      <c r="C3" s="40">
        <v>158.69999999999999</v>
      </c>
      <c r="D3" s="41">
        <v>1.7493281947444882E-2</v>
      </c>
    </row>
    <row r="4" spans="2:4" ht="14.25">
      <c r="B4" s="16">
        <v>43497</v>
      </c>
      <c r="C4" s="40">
        <v>157.19999999999999</v>
      </c>
      <c r="D4" s="41">
        <v>1.7246445268478468E-2</v>
      </c>
    </row>
    <row r="5" spans="2:4" ht="14.25">
      <c r="B5" s="16">
        <v>43525</v>
      </c>
      <c r="C5" s="40">
        <v>156.69999999999999</v>
      </c>
      <c r="D5" s="41">
        <v>1.9147784662670791E-2</v>
      </c>
    </row>
    <row r="6" spans="2:4" ht="14.25">
      <c r="B6" s="16">
        <v>43556</v>
      </c>
      <c r="C6" s="40">
        <v>158.6</v>
      </c>
      <c r="D6" s="41">
        <v>1.5345252079880276E-2</v>
      </c>
    </row>
    <row r="7" spans="2:4" ht="14.25">
      <c r="B7" s="17">
        <v>43586</v>
      </c>
      <c r="C7" s="40">
        <v>158.30000000000001</v>
      </c>
      <c r="D7" s="41">
        <v>1.3905490716658357E-2</v>
      </c>
    </row>
    <row r="8" spans="2:4" ht="14.25">
      <c r="B8" s="16">
        <v>43617</v>
      </c>
      <c r="C8" s="42">
        <v>157</v>
      </c>
      <c r="D8" s="41">
        <v>1.7710488852538661E-2</v>
      </c>
    </row>
    <row r="9" spans="2:4" ht="14.25">
      <c r="B9" s="17">
        <v>43647</v>
      </c>
      <c r="C9" s="42">
        <v>158.19999999999999</v>
      </c>
      <c r="D9" s="41">
        <v>1.7918314362296718E-2</v>
      </c>
    </row>
    <row r="10" spans="2:4" ht="14.25">
      <c r="B10" s="16">
        <v>43678</v>
      </c>
      <c r="C10" s="43">
        <v>157.6</v>
      </c>
      <c r="D10" s="41">
        <v>1.5939543837729643E-2</v>
      </c>
    </row>
    <row r="11" spans="2:4" ht="14.25">
      <c r="B11" s="17">
        <v>43709</v>
      </c>
      <c r="C11" s="43">
        <v>155.1</v>
      </c>
      <c r="D11" s="41">
        <v>2.4037085789503806E-2</v>
      </c>
    </row>
    <row r="12" spans="2:4" ht="14.25">
      <c r="B12" s="16">
        <v>43739</v>
      </c>
      <c r="C12" s="43">
        <v>155.4</v>
      </c>
      <c r="D12" s="41">
        <v>1.7495159754456365E-2</v>
      </c>
    </row>
    <row r="13" spans="2:4" ht="14.25">
      <c r="B13" s="17">
        <v>43770</v>
      </c>
      <c r="C13" s="43">
        <v>155.5</v>
      </c>
      <c r="D13" s="41">
        <v>1.5548579700261094E-2</v>
      </c>
    </row>
    <row r="14" spans="2:4" ht="14.25">
      <c r="B14" s="16">
        <v>43800</v>
      </c>
      <c r="C14" s="44">
        <v>155.9</v>
      </c>
      <c r="D14" s="41">
        <v>2.02837179758628E-2</v>
      </c>
    </row>
    <row r="15" spans="2:4" ht="14.25">
      <c r="B15" s="17">
        <v>43831</v>
      </c>
      <c r="C15" s="43">
        <v>151.5</v>
      </c>
      <c r="D15" s="41">
        <v>3.0418189200162402E-2</v>
      </c>
    </row>
    <row r="16" spans="2:4" ht="14.25">
      <c r="B16" s="16">
        <v>43862</v>
      </c>
      <c r="C16" s="43">
        <v>149.6</v>
      </c>
      <c r="D16" s="41">
        <v>3.3983070979357599E-2</v>
      </c>
    </row>
    <row r="17" spans="2:4" ht="14.25">
      <c r="B17" s="17">
        <v>43891</v>
      </c>
      <c r="C17" s="43">
        <v>149</v>
      </c>
      <c r="D17" s="41">
        <v>4.8015284563427685E-2</v>
      </c>
    </row>
    <row r="18" spans="2:4" ht="14.25">
      <c r="B18" s="16">
        <v>43922</v>
      </c>
      <c r="C18" s="43">
        <v>150.9</v>
      </c>
      <c r="D18" s="41">
        <v>3.8356504468718966E-2</v>
      </c>
    </row>
    <row r="19" spans="2:4" ht="14.25">
      <c r="B19" s="17">
        <v>43952</v>
      </c>
      <c r="C19" s="43">
        <v>154.80000000000001</v>
      </c>
      <c r="D19" s="41">
        <v>3.3173156980755049E-2</v>
      </c>
    </row>
    <row r="20" spans="2:4" ht="14.25">
      <c r="B20" s="16">
        <v>43983</v>
      </c>
      <c r="C20" s="43">
        <v>150.19999999999999</v>
      </c>
      <c r="D20" s="41">
        <v>3.685897435897436E-2</v>
      </c>
    </row>
    <row r="21" spans="2:4" ht="14.25">
      <c r="B21" s="17">
        <v>44013</v>
      </c>
      <c r="C21" s="43">
        <v>144.5</v>
      </c>
      <c r="D21" s="41">
        <v>5.3337482298103117E-2</v>
      </c>
    </row>
    <row r="22" spans="2:4" ht="14.25">
      <c r="B22" s="16">
        <v>44044</v>
      </c>
      <c r="C22" s="43">
        <v>140.1</v>
      </c>
      <c r="D22" s="41">
        <v>6.403658322843804E-2</v>
      </c>
    </row>
    <row r="23" spans="2:4" ht="14.25">
      <c r="B23" s="17">
        <v>44075</v>
      </c>
      <c r="C23" s="43">
        <v>134.30000000000001</v>
      </c>
      <c r="D23" s="41">
        <v>7.9886286087012259E-2</v>
      </c>
    </row>
    <row r="24" spans="2:4" ht="14.25">
      <c r="B24" s="16">
        <v>44105</v>
      </c>
      <c r="C24" s="43">
        <v>131.4</v>
      </c>
      <c r="D24" s="41">
        <v>8.4424887806549692E-2</v>
      </c>
    </row>
    <row r="25" spans="2:4" ht="14.25">
      <c r="B25" s="17">
        <v>44136</v>
      </c>
      <c r="C25" s="43">
        <v>126.2</v>
      </c>
      <c r="D25" s="41">
        <v>9.9827675340341204E-2</v>
      </c>
    </row>
    <row r="26" spans="2:4" ht="14.25">
      <c r="B26" s="16">
        <v>44166</v>
      </c>
      <c r="C26" s="43">
        <v>117.1</v>
      </c>
      <c r="D26" s="41">
        <v>0.14024354997206112</v>
      </c>
    </row>
    <row r="27" spans="2:4" ht="14.25">
      <c r="B27" s="17">
        <v>44197</v>
      </c>
      <c r="C27" s="43">
        <v>125.9</v>
      </c>
      <c r="D27" s="41">
        <v>9.6109664573441569E-2</v>
      </c>
    </row>
    <row r="28" spans="2:4" ht="14.25">
      <c r="B28" s="16">
        <v>44228</v>
      </c>
      <c r="C28" s="43">
        <v>126.5</v>
      </c>
      <c r="D28" s="41">
        <v>9.4047306649378187E-2</v>
      </c>
    </row>
    <row r="29" spans="2:4" ht="14.25">
      <c r="B29" s="17">
        <v>44256</v>
      </c>
      <c r="C29" s="43">
        <v>126.2</v>
      </c>
      <c r="D29" s="41">
        <v>0.10296255502840783</v>
      </c>
    </row>
    <row r="30" spans="2:4" ht="14.25">
      <c r="B30" s="16">
        <v>44287</v>
      </c>
      <c r="C30" s="43">
        <v>126.4</v>
      </c>
      <c r="D30" s="41">
        <v>0.10370563901589375</v>
      </c>
    </row>
    <row r="31" spans="2:4" ht="14.25">
      <c r="B31" s="17">
        <v>44317</v>
      </c>
      <c r="C31" s="43">
        <v>125</v>
      </c>
      <c r="D31" s="41">
        <v>0.11614022156220868</v>
      </c>
    </row>
    <row r="32" spans="2:4" ht="14.25">
      <c r="B32" s="16">
        <v>44348</v>
      </c>
      <c r="C32" s="43">
        <v>121.7</v>
      </c>
      <c r="D32" s="41">
        <v>0.1219031777991771</v>
      </c>
    </row>
    <row r="33" spans="2:4" ht="14.25">
      <c r="B33" s="17">
        <v>44378</v>
      </c>
      <c r="C33" s="43">
        <v>122.7</v>
      </c>
      <c r="D33" s="41">
        <v>0.10771892568730884</v>
      </c>
    </row>
    <row r="34" spans="2:4" ht="14.25">
      <c r="B34" s="16">
        <v>44409</v>
      </c>
      <c r="C34" s="43">
        <v>114.6</v>
      </c>
      <c r="D34" s="41">
        <v>0.14929619724065865</v>
      </c>
    </row>
    <row r="35" spans="2:4" ht="14.25">
      <c r="B35" s="17">
        <v>44440</v>
      </c>
      <c r="C35" s="43">
        <v>111.6</v>
      </c>
      <c r="D35" s="41">
        <v>0.17086184838454196</v>
      </c>
    </row>
    <row r="36" spans="2:4" ht="14.25">
      <c r="B36" s="16">
        <v>44470</v>
      </c>
      <c r="C36" s="43">
        <v>111.9</v>
      </c>
      <c r="D36" s="41">
        <v>0.17102914099270775</v>
      </c>
    </row>
    <row r="37" spans="2:4" ht="14.25">
      <c r="B37" s="17">
        <v>44501</v>
      </c>
      <c r="C37" s="43">
        <v>104.3</v>
      </c>
      <c r="D37" s="41">
        <v>0.20311916795286949</v>
      </c>
    </row>
    <row r="38" spans="2:4" ht="14.25">
      <c r="B38" s="16">
        <v>44531</v>
      </c>
      <c r="C38" s="43">
        <v>102.6</v>
      </c>
      <c r="D38" s="41">
        <v>0.2127839037033783</v>
      </c>
    </row>
    <row r="39" spans="2:4" ht="14.25">
      <c r="B39" s="17">
        <v>44562</v>
      </c>
      <c r="C39" s="43">
        <v>123.8</v>
      </c>
      <c r="D39" s="41">
        <v>0.11347440688276701</v>
      </c>
    </row>
    <row r="40" spans="2:4" ht="14.25">
      <c r="B40" s="16">
        <v>44593</v>
      </c>
      <c r="C40" s="43">
        <v>118</v>
      </c>
      <c r="D40" s="41">
        <v>0.14116860836259176</v>
      </c>
    </row>
    <row r="41" spans="2:4" ht="14.25">
      <c r="B41" s="17">
        <v>44621</v>
      </c>
      <c r="C41" s="43">
        <v>119.3</v>
      </c>
      <c r="D41" s="41">
        <v>0.14285003936518459</v>
      </c>
    </row>
    <row r="42" spans="2:4" ht="14.25">
      <c r="B42" s="16">
        <v>44652</v>
      </c>
      <c r="C42" s="43">
        <v>122.5</v>
      </c>
      <c r="D42" s="41">
        <v>0.12301402387609284</v>
      </c>
    </row>
    <row r="43" spans="2:4" ht="14.25">
      <c r="B43" s="17">
        <v>44682</v>
      </c>
      <c r="C43" s="43">
        <v>120.3</v>
      </c>
      <c r="D43" s="41">
        <v>0.14084044807166057</v>
      </c>
    </row>
    <row r="44" spans="2:4" ht="14.25">
      <c r="B44" s="16">
        <v>44713</v>
      </c>
      <c r="C44" s="43">
        <v>117.8</v>
      </c>
      <c r="D44" s="41">
        <v>0.14354420684188496</v>
      </c>
    </row>
    <row r="45" spans="2:4" ht="14.25">
      <c r="B45" s="17">
        <v>44743</v>
      </c>
      <c r="C45" s="43">
        <v>119</v>
      </c>
      <c r="D45" s="41">
        <v>0.13993909990238501</v>
      </c>
    </row>
    <row r="46" spans="2:4" ht="14.25">
      <c r="B46" s="16">
        <v>44774</v>
      </c>
      <c r="C46" s="43">
        <v>113.2</v>
      </c>
      <c r="D46" s="41">
        <v>0.16068640396017733</v>
      </c>
    </row>
    <row r="47" spans="2:4" ht="14.25">
      <c r="B47" s="17">
        <v>44805</v>
      </c>
      <c r="C47" s="43">
        <v>106.6</v>
      </c>
      <c r="D47" s="41">
        <v>0.19744591132303752</v>
      </c>
    </row>
    <row r="48" spans="2:4" ht="14.25">
      <c r="B48" s="16">
        <v>44835</v>
      </c>
      <c r="C48" s="43">
        <v>107.3</v>
      </c>
      <c r="D48" s="41">
        <v>0.1714947134325783</v>
      </c>
    </row>
    <row r="49" spans="2:4" ht="14.25">
      <c r="B49" s="16">
        <v>44866</v>
      </c>
      <c r="C49" s="43">
        <v>96.6</v>
      </c>
      <c r="D49" s="41">
        <v>0.22256172460385701</v>
      </c>
    </row>
    <row r="50" spans="2:4" ht="14.25">
      <c r="B50" s="16">
        <v>44896</v>
      </c>
      <c r="C50" s="44">
        <v>74.400000000000006</v>
      </c>
      <c r="D50" s="41">
        <v>0.33190908570301414</v>
      </c>
    </row>
    <row r="51" spans="2:4" ht="14.25">
      <c r="B51" s="16">
        <v>44927</v>
      </c>
      <c r="C51" s="43">
        <v>131</v>
      </c>
      <c r="D51" s="41">
        <v>0.10117882028708988</v>
      </c>
    </row>
    <row r="52" spans="2:4" ht="14.25">
      <c r="B52" s="16">
        <v>44958</v>
      </c>
      <c r="C52" s="43">
        <v>119.8</v>
      </c>
      <c r="D52" s="41">
        <v>0.15748508801706998</v>
      </c>
    </row>
    <row r="53" spans="2:4" ht="14.25">
      <c r="B53" s="16">
        <v>44986</v>
      </c>
      <c r="C53" s="43">
        <v>120.6</v>
      </c>
      <c r="D53" s="41">
        <v>0.15682699450172555</v>
      </c>
    </row>
    <row r="54" spans="2:4" ht="14.25">
      <c r="B54" s="16">
        <v>45017</v>
      </c>
      <c r="C54" s="43">
        <v>123.3</v>
      </c>
      <c r="D54" s="41">
        <v>0.14654072245463101</v>
      </c>
    </row>
    <row r="55" spans="2:4" ht="14.25">
      <c r="B55" s="16">
        <v>45047</v>
      </c>
      <c r="C55" s="43">
        <v>120</v>
      </c>
      <c r="D55" s="41">
        <v>0.17322222492164913</v>
      </c>
    </row>
    <row r="56" spans="2:4" ht="14.25">
      <c r="B56" s="16">
        <v>45078</v>
      </c>
      <c r="C56" s="43">
        <v>115.1</v>
      </c>
      <c r="D56" s="41">
        <v>0.18914895819575284</v>
      </c>
    </row>
    <row r="57" spans="2:4" ht="14.25">
      <c r="B57" s="16">
        <v>45108</v>
      </c>
      <c r="C57" s="43">
        <v>112.9</v>
      </c>
      <c r="D57" s="41">
        <v>0.20010934038154038</v>
      </c>
    </row>
    <row r="58" spans="2:4" ht="14.25">
      <c r="B58" s="16">
        <v>45139</v>
      </c>
      <c r="C58" s="43">
        <v>95.3</v>
      </c>
      <c r="D58" s="41">
        <v>0.31691153073876166</v>
      </c>
    </row>
    <row r="59" spans="2:4" ht="14.25">
      <c r="B59" s="16">
        <v>45170</v>
      </c>
      <c r="C59" s="43">
        <v>119.8</v>
      </c>
      <c r="D59" s="41">
        <v>0.14126377493296274</v>
      </c>
    </row>
    <row r="60" spans="2:4" ht="14.25">
      <c r="B60" s="16">
        <v>45200</v>
      </c>
      <c r="C60" s="43">
        <v>114.1</v>
      </c>
      <c r="D60" s="41">
        <v>0.17050680721048234</v>
      </c>
    </row>
    <row r="61" spans="2:4" ht="14.25">
      <c r="B61" s="16">
        <v>45231</v>
      </c>
      <c r="C61" s="43">
        <v>111.2</v>
      </c>
      <c r="D61" s="41">
        <v>0.18291337845592814</v>
      </c>
    </row>
    <row r="62" spans="2:4" ht="14.25">
      <c r="B62" s="16">
        <v>45261</v>
      </c>
      <c r="C62" s="43">
        <v>103.5</v>
      </c>
      <c r="D62" s="41">
        <v>0.22595221656751405</v>
      </c>
    </row>
    <row r="63" spans="2:4" ht="14.25">
      <c r="B63" s="16">
        <v>45292</v>
      </c>
      <c r="C63" s="43">
        <v>125.6</v>
      </c>
      <c r="D63" s="41">
        <v>0.10523851221944903</v>
      </c>
    </row>
    <row r="64" spans="2:4" ht="14.25">
      <c r="B64" s="16">
        <v>45323</v>
      </c>
      <c r="C64" s="43">
        <v>122.8</v>
      </c>
      <c r="D64" s="41">
        <v>0.1264053213608847</v>
      </c>
    </row>
    <row r="65" spans="2:4" ht="14.25">
      <c r="B65" s="16">
        <v>45352</v>
      </c>
      <c r="C65" s="43">
        <v>124.4</v>
      </c>
      <c r="D65" s="41">
        <v>0.11894907596913327</v>
      </c>
    </row>
    <row r="66" spans="2:4" ht="14.25">
      <c r="B66" s="16">
        <v>45383</v>
      </c>
      <c r="C66" s="43">
        <v>124.8</v>
      </c>
      <c r="D66" s="41">
        <v>0.12203930860297324</v>
      </c>
    </row>
    <row r="67" spans="2:4" ht="14.25">
      <c r="B67" s="16">
        <v>45413</v>
      </c>
      <c r="C67" s="43">
        <v>124</v>
      </c>
      <c r="D67" s="41">
        <v>0.12565507031828274</v>
      </c>
    </row>
    <row r="68" spans="2:4" ht="14.25">
      <c r="B68" s="16">
        <v>45444</v>
      </c>
      <c r="C68" s="44">
        <v>119.5</v>
      </c>
      <c r="D68" s="41">
        <v>0.14600661220398953</v>
      </c>
    </row>
    <row r="69" spans="2:4" ht="14.25">
      <c r="B69" s="16">
        <v>45474</v>
      </c>
      <c r="C69" s="44">
        <v>121</v>
      </c>
      <c r="D69" s="41">
        <v>0.12910942949597715</v>
      </c>
    </row>
    <row r="70" spans="2:4" ht="14.25">
      <c r="B70" s="16">
        <v>45505</v>
      </c>
      <c r="C70" s="44">
        <v>117.9</v>
      </c>
      <c r="D70" s="41">
        <v>0.13695381153647337</v>
      </c>
    </row>
    <row r="71" spans="2:4" ht="14.25">
      <c r="B71" s="16">
        <v>45536</v>
      </c>
      <c r="C71" s="44">
        <v>112.8</v>
      </c>
      <c r="D71" s="41">
        <v>0.16500000000000001</v>
      </c>
    </row>
    <row r="72" spans="2:4" ht="14.25">
      <c r="B72" s="16">
        <v>45566</v>
      </c>
      <c r="C72" s="44">
        <v>113.5</v>
      </c>
      <c r="D72" s="41">
        <v>0.153</v>
      </c>
    </row>
    <row r="73" spans="2:4" ht="14.25">
      <c r="B73" s="16">
        <v>45597</v>
      </c>
      <c r="C73" s="44">
        <v>114.8</v>
      </c>
      <c r="D73" s="41">
        <v>0.14400000000000002</v>
      </c>
    </row>
    <row r="74" spans="2:4" ht="14.25">
      <c r="B74" s="16">
        <v>45627</v>
      </c>
      <c r="C74" s="43">
        <v>115.1</v>
      </c>
      <c r="D74" s="45">
        <v>0.14899999999999999</v>
      </c>
    </row>
    <row r="75" spans="2:4" ht="14.25">
      <c r="B75" s="16">
        <v>45658</v>
      </c>
      <c r="C75" s="44">
        <v>113.6</v>
      </c>
      <c r="D75" s="46">
        <v>0.16600000000000001</v>
      </c>
    </row>
    <row r="76" spans="2:4" ht="14.25">
      <c r="B76" s="16">
        <v>45689</v>
      </c>
      <c r="C76" s="44">
        <v>109.7</v>
      </c>
      <c r="D76" s="46">
        <v>0.17699999999999999</v>
      </c>
    </row>
    <row r="77" spans="2:4" ht="14.25">
      <c r="B77" s="16">
        <v>45717</v>
      </c>
      <c r="C77" s="44">
        <v>109.8</v>
      </c>
      <c r="D77" s="46">
        <v>0.16800000000000001</v>
      </c>
    </row>
    <row r="78" spans="2:4" ht="14.25">
      <c r="B78" s="16">
        <v>45748</v>
      </c>
      <c r="C78" s="44">
        <v>109.3</v>
      </c>
      <c r="D78" s="46">
        <v>0.188</v>
      </c>
    </row>
    <row r="79" spans="2:4" ht="14.25">
      <c r="B79" s="16">
        <v>45778</v>
      </c>
      <c r="C79" s="44">
        <v>109</v>
      </c>
      <c r="D79" s="46">
        <v>0.18</v>
      </c>
    </row>
    <row r="80" spans="2:4" ht="14.25">
      <c r="B80" s="16">
        <v>45809</v>
      </c>
      <c r="C80" s="44">
        <v>107.1</v>
      </c>
      <c r="D80" s="46">
        <v>0.184</v>
      </c>
    </row>
    <row r="81" spans="1:4" ht="14.25">
      <c r="B81" s="16">
        <v>45839</v>
      </c>
      <c r="C81" s="44">
        <v>107.4</v>
      </c>
      <c r="D81" s="46">
        <v>0.184</v>
      </c>
    </row>
    <row r="82" spans="1:4" ht="14.25">
      <c r="B82" s="16">
        <v>45870</v>
      </c>
      <c r="C82" s="44">
        <v>105</v>
      </c>
      <c r="D82" s="46">
        <v>0.19</v>
      </c>
    </row>
    <row r="83" spans="1:4" ht="14.25">
      <c r="B83" s="16">
        <v>45901</v>
      </c>
      <c r="C83" s="44">
        <v>102.8</v>
      </c>
      <c r="D83" s="46">
        <v>0.193</v>
      </c>
    </row>
    <row r="84" spans="1:4" ht="14.25">
      <c r="B84" s="16">
        <v>45931</v>
      </c>
      <c r="C84" s="44">
        <v>100.6</v>
      </c>
      <c r="D84" s="46">
        <v>0.20958849891857531</v>
      </c>
    </row>
    <row r="85" spans="1:4" ht="14.25">
      <c r="B85" s="16">
        <v>45962</v>
      </c>
      <c r="C85" s="44">
        <v>98.3</v>
      </c>
      <c r="D85" s="46">
        <v>0.222</v>
      </c>
    </row>
    <row r="86" spans="1:4" ht="14.25">
      <c r="B86" s="16">
        <v>45992</v>
      </c>
      <c r="C86" s="44">
        <v>98.7</v>
      </c>
      <c r="D86" s="46">
        <v>0.222</v>
      </c>
    </row>
    <row r="87" spans="1:4" ht="14.25">
      <c r="B87" s="16">
        <v>46023</v>
      </c>
      <c r="C87" s="44">
        <v>102.4</v>
      </c>
      <c r="D87" s="46">
        <v>0.22</v>
      </c>
    </row>
    <row r="88" spans="1:4" ht="14.25">
      <c r="B88" s="16">
        <v>46054</v>
      </c>
      <c r="C88" s="44">
        <v>102.6</v>
      </c>
      <c r="D88" s="46">
        <v>0.219</v>
      </c>
    </row>
    <row r="90" spans="1:4" ht="14.25">
      <c r="A90" s="34"/>
      <c r="B90" s="50" t="s">
        <v>48</v>
      </c>
      <c r="C90" s="51">
        <f>C88/C76-1</f>
        <v>-6.4721969006381164E-2</v>
      </c>
      <c r="D90" s="52" t="str">
        <f>"+"&amp;ROUND((D88-D76)*100,1)&amp;"%-Pkt."</f>
        <v>+4,2%-Pkt.</v>
      </c>
    </row>
    <row r="91" spans="1:4">
      <c r="C91" s="7"/>
    </row>
    <row r="92" spans="1:4">
      <c r="A92" t="s">
        <v>27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55"/>
  <sheetViews>
    <sheetView showGridLines="0" topLeftCell="A2" workbookViewId="0">
      <pane ySplit="2" topLeftCell="A28" activePane="bottomLeft" state="frozen"/>
      <selection activeCell="A2" sqref="A2"/>
      <selection pane="bottomLeft" activeCell="H59" sqref="H59"/>
    </sheetView>
  </sheetViews>
  <sheetFormatPr baseColWidth="10" defaultRowHeight="15"/>
  <cols>
    <col min="3" max="3" width="11" style="10"/>
    <col min="4" max="4" width="18.625" customWidth="1"/>
  </cols>
  <sheetData>
    <row r="2" spans="3:8" ht="45">
      <c r="D2" s="21" t="s">
        <v>47</v>
      </c>
    </row>
    <row r="3" spans="3:8" ht="30">
      <c r="D3" s="13" t="s">
        <v>25</v>
      </c>
    </row>
    <row r="4" spans="3:8">
      <c r="C4" s="14">
        <v>44562</v>
      </c>
      <c r="D4" s="30">
        <v>0.53</v>
      </c>
      <c r="H4" s="7"/>
    </row>
    <row r="5" spans="3:8">
      <c r="C5" s="14">
        <v>44593</v>
      </c>
      <c r="D5" s="30">
        <v>0.15</v>
      </c>
      <c r="H5" s="7"/>
    </row>
    <row r="6" spans="3:8">
      <c r="C6" s="14">
        <v>44621</v>
      </c>
      <c r="D6" s="30">
        <v>0.06</v>
      </c>
      <c r="H6" s="7"/>
    </row>
    <row r="7" spans="3:8">
      <c r="C7" s="14">
        <v>44652</v>
      </c>
      <c r="D7" s="30">
        <v>-0.22</v>
      </c>
      <c r="H7" s="7"/>
    </row>
    <row r="8" spans="3:8">
      <c r="C8" s="14">
        <v>44682</v>
      </c>
      <c r="D8" s="31">
        <v>-0.01</v>
      </c>
      <c r="H8" s="7"/>
    </row>
    <row r="9" spans="3:8">
      <c r="C9" s="14">
        <v>44713</v>
      </c>
      <c r="D9" s="31">
        <v>-0.15</v>
      </c>
      <c r="H9" s="7"/>
    </row>
    <row r="10" spans="3:8">
      <c r="C10" s="14">
        <v>44743</v>
      </c>
      <c r="D10" s="31">
        <v>-0.32</v>
      </c>
      <c r="H10" s="7"/>
    </row>
    <row r="11" spans="3:8">
      <c r="C11" s="14">
        <v>44774</v>
      </c>
      <c r="D11" s="30">
        <v>-0.37</v>
      </c>
      <c r="H11" s="7"/>
    </row>
    <row r="12" spans="3:8">
      <c r="C12" s="14">
        <v>44805</v>
      </c>
      <c r="D12" s="30">
        <v>-0.21</v>
      </c>
      <c r="H12" s="7"/>
    </row>
    <row r="13" spans="3:8">
      <c r="C13" s="14">
        <v>44835</v>
      </c>
      <c r="D13" s="30">
        <v>-0.38</v>
      </c>
      <c r="H13" s="7"/>
    </row>
    <row r="14" spans="3:8">
      <c r="C14" s="14">
        <v>44866</v>
      </c>
      <c r="D14" s="30">
        <v>-0.37</v>
      </c>
      <c r="H14" s="7"/>
    </row>
    <row r="15" spans="3:8">
      <c r="C15" s="14">
        <v>44896</v>
      </c>
      <c r="D15" s="30">
        <v>-0.36</v>
      </c>
      <c r="H15" s="7"/>
    </row>
    <row r="16" spans="3:8">
      <c r="C16" s="14">
        <v>44927</v>
      </c>
      <c r="D16" s="30">
        <v>-0.37</v>
      </c>
      <c r="H16" s="7"/>
    </row>
    <row r="17" spans="3:8">
      <c r="C17" s="14">
        <v>44958</v>
      </c>
      <c r="D17" s="30">
        <v>-0.37</v>
      </c>
      <c r="F17" s="24"/>
      <c r="H17" s="7"/>
    </row>
    <row r="18" spans="3:8">
      <c r="C18" s="14">
        <v>44986</v>
      </c>
      <c r="D18" s="30">
        <v>-0.31</v>
      </c>
      <c r="F18" s="24"/>
      <c r="H18" s="7"/>
    </row>
    <row r="19" spans="3:8">
      <c r="C19" s="14">
        <v>45017</v>
      </c>
      <c r="D19" s="30">
        <v>-0.08</v>
      </c>
      <c r="F19" s="24"/>
      <c r="H19" s="7"/>
    </row>
    <row r="20" spans="3:8">
      <c r="C20" s="14">
        <v>45047</v>
      </c>
      <c r="D20" s="30">
        <v>-0.19</v>
      </c>
      <c r="F20" s="24"/>
      <c r="H20" s="7"/>
    </row>
    <row r="21" spans="3:8">
      <c r="C21" s="11">
        <v>45078</v>
      </c>
      <c r="D21" s="30">
        <v>-0.2</v>
      </c>
      <c r="F21" s="24"/>
      <c r="H21" s="7"/>
    </row>
    <row r="22" spans="3:8">
      <c r="C22" s="14">
        <v>45108</v>
      </c>
      <c r="D22" s="30">
        <v>-0.05</v>
      </c>
      <c r="F22" s="24"/>
      <c r="H22" s="7"/>
    </row>
    <row r="23" spans="3:8">
      <c r="C23" s="11">
        <v>45139</v>
      </c>
      <c r="D23" s="30">
        <v>7.0000000000000007E-2</v>
      </c>
      <c r="F23" s="24"/>
      <c r="H23" s="7"/>
    </row>
    <row r="24" spans="3:8">
      <c r="C24" s="14">
        <v>45170</v>
      </c>
      <c r="D24" s="30">
        <v>-0.22</v>
      </c>
      <c r="F24" s="24"/>
      <c r="H24" s="7"/>
    </row>
    <row r="25" spans="3:8">
      <c r="C25" s="11">
        <v>45200</v>
      </c>
      <c r="D25" s="30">
        <v>-0.12</v>
      </c>
      <c r="F25" s="24"/>
      <c r="H25" s="7"/>
    </row>
    <row r="26" spans="3:8">
      <c r="C26" s="14">
        <v>45231</v>
      </c>
      <c r="D26" s="30">
        <v>0.19</v>
      </c>
      <c r="F26" s="24"/>
      <c r="H26" s="7"/>
    </row>
    <row r="27" spans="3:8">
      <c r="C27" s="11">
        <v>45261</v>
      </c>
      <c r="D27" s="31">
        <v>-0.14000000000000001</v>
      </c>
      <c r="F27" s="24"/>
      <c r="H27" s="7"/>
    </row>
    <row r="28" spans="3:8">
      <c r="C28" s="14">
        <v>45292</v>
      </c>
      <c r="D28" s="31">
        <v>0</v>
      </c>
      <c r="F28" s="24"/>
      <c r="H28" s="7"/>
    </row>
    <row r="29" spans="3:8">
      <c r="C29" s="11">
        <v>45323</v>
      </c>
      <c r="D29" s="30">
        <v>0.2</v>
      </c>
      <c r="F29" s="24"/>
      <c r="H29" s="7"/>
    </row>
    <row r="30" spans="3:8">
      <c r="C30" s="14">
        <v>45352</v>
      </c>
      <c r="D30" s="32">
        <v>-0.04</v>
      </c>
      <c r="F30" s="24"/>
      <c r="H30" s="7"/>
    </row>
    <row r="31" spans="3:8">
      <c r="C31" s="11">
        <v>45383</v>
      </c>
      <c r="D31" s="32">
        <v>0.08</v>
      </c>
      <c r="F31" s="24"/>
      <c r="H31" s="7"/>
    </row>
    <row r="32" spans="3:8">
      <c r="C32" s="14">
        <v>45413</v>
      </c>
      <c r="D32" s="32">
        <v>0.06</v>
      </c>
      <c r="F32" s="24"/>
      <c r="H32" s="7"/>
    </row>
    <row r="33" spans="3:8">
      <c r="C33" s="11">
        <v>45444</v>
      </c>
      <c r="D33" s="30">
        <v>0.15</v>
      </c>
      <c r="F33" s="24"/>
      <c r="H33" s="7"/>
    </row>
    <row r="34" spans="3:8">
      <c r="C34" s="14">
        <v>45474</v>
      </c>
      <c r="D34" s="32">
        <v>0.12</v>
      </c>
      <c r="F34" s="24"/>
      <c r="H34" s="7"/>
    </row>
    <row r="35" spans="3:8">
      <c r="C35" s="11">
        <v>45505</v>
      </c>
      <c r="D35" s="32">
        <v>-0.04</v>
      </c>
      <c r="F35" s="24"/>
      <c r="H35" s="7"/>
    </row>
    <row r="36" spans="3:8">
      <c r="C36" s="14">
        <v>45536</v>
      </c>
      <c r="D36" s="32">
        <v>0.19</v>
      </c>
      <c r="F36" s="24"/>
      <c r="H36" s="7"/>
    </row>
    <row r="37" spans="3:8">
      <c r="C37" s="11">
        <v>45566</v>
      </c>
      <c r="D37" s="32">
        <v>0.3</v>
      </c>
      <c r="F37" s="24"/>
      <c r="H37" s="7"/>
    </row>
    <row r="38" spans="3:8">
      <c r="C38" s="14">
        <v>45597</v>
      </c>
      <c r="D38" s="32">
        <v>0.04</v>
      </c>
      <c r="F38" s="24"/>
      <c r="H38" s="7"/>
    </row>
    <row r="39" spans="3:8">
      <c r="C39" s="11">
        <v>45627</v>
      </c>
      <c r="D39" s="32">
        <v>0.35</v>
      </c>
      <c r="F39" s="24"/>
      <c r="H39" s="7"/>
    </row>
    <row r="40" spans="3:8">
      <c r="C40" s="14">
        <v>45658</v>
      </c>
      <c r="D40" s="32">
        <v>0.21</v>
      </c>
      <c r="F40" s="24"/>
      <c r="H40" s="7"/>
    </row>
    <row r="41" spans="3:8">
      <c r="C41" s="11">
        <v>45689</v>
      </c>
      <c r="D41" s="32">
        <v>-7.0000000000000007E-2</v>
      </c>
      <c r="F41" s="24"/>
      <c r="H41" s="7"/>
    </row>
    <row r="42" spans="3:8">
      <c r="C42" s="14">
        <v>45717</v>
      </c>
      <c r="D42" s="32">
        <v>0.28999999999999998</v>
      </c>
      <c r="F42" s="24"/>
    </row>
    <row r="43" spans="3:8">
      <c r="C43" s="11">
        <v>45748</v>
      </c>
      <c r="D43" s="32">
        <v>-0.04</v>
      </c>
      <c r="F43" s="24"/>
    </row>
    <row r="44" spans="3:8">
      <c r="C44" s="14">
        <v>45778</v>
      </c>
      <c r="D44" s="32">
        <v>-0.04</v>
      </c>
      <c r="F44" s="24"/>
    </row>
    <row r="45" spans="3:8">
      <c r="C45" s="14">
        <v>45809</v>
      </c>
      <c r="D45" s="32">
        <v>-0.08</v>
      </c>
      <c r="F45" s="24"/>
    </row>
    <row r="46" spans="3:8">
      <c r="C46" s="14">
        <v>45839</v>
      </c>
      <c r="D46" s="32">
        <v>0.02</v>
      </c>
      <c r="F46" s="24"/>
    </row>
    <row r="47" spans="3:8">
      <c r="C47" s="14">
        <v>45870</v>
      </c>
      <c r="D47" s="32">
        <v>-0.04</v>
      </c>
      <c r="F47" s="24"/>
    </row>
    <row r="48" spans="3:8">
      <c r="C48" s="14">
        <v>45901</v>
      </c>
      <c r="D48" s="32">
        <v>0.1</v>
      </c>
      <c r="F48" s="24"/>
    </row>
    <row r="49" spans="1:6">
      <c r="C49" s="14">
        <v>45931</v>
      </c>
      <c r="D49" s="32">
        <v>0.02</v>
      </c>
      <c r="F49" s="24"/>
    </row>
    <row r="50" spans="1:6">
      <c r="C50" s="14">
        <v>45962</v>
      </c>
      <c r="D50" s="32">
        <v>0.09</v>
      </c>
      <c r="F50" s="24"/>
    </row>
    <row r="51" spans="1:6">
      <c r="C51" s="14">
        <v>45992</v>
      </c>
      <c r="D51" s="32">
        <v>-0.11</v>
      </c>
      <c r="F51" s="24"/>
    </row>
    <row r="52" spans="1:6">
      <c r="C52" s="14">
        <v>46023</v>
      </c>
      <c r="D52" s="32">
        <v>0.04</v>
      </c>
      <c r="F52" s="24"/>
    </row>
    <row r="53" spans="1:6">
      <c r="C53" s="14">
        <v>46054</v>
      </c>
      <c r="D53" s="32">
        <v>0.13</v>
      </c>
      <c r="F53" s="24"/>
    </row>
    <row r="54" spans="1:6">
      <c r="D54" s="8"/>
      <c r="F54" s="24"/>
    </row>
    <row r="55" spans="1:6">
      <c r="A55" t="s">
        <v>26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Mit median</vt:lpstr>
      <vt:lpstr>Top 30 Marken</vt:lpstr>
      <vt:lpstr>Antriebsarten</vt:lpstr>
      <vt:lpstr>CO2</vt:lpstr>
      <vt:lpstr>AE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Winzen</dc:creator>
  <cp:lastModifiedBy>Ulrich Winzen</cp:lastModifiedBy>
  <dcterms:created xsi:type="dcterms:W3CDTF">2024-04-29T09:34:50Z</dcterms:created>
  <dcterms:modified xsi:type="dcterms:W3CDTF">2026-03-04T16:06:01Z</dcterms:modified>
</cp:coreProperties>
</file>