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charts/chart6.xml" ContentType="application/vnd.openxmlformats-officedocument.drawingml.char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drawings/drawing7.xml" ContentType="application/vnd.openxmlformats-officedocument.drawingml.chartshapes+xml"/>
  <Override PartName="/xl/drawings/drawing8.xml" ContentType="application/vnd.openxmlformats-officedocument.drawingml.chartshapes+xml"/>
  <Override PartName="/xl/worksheets/sheet6.xml" ContentType="application/vnd.openxmlformats-officedocument.spreadsheetml.workshee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ml.chartshap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30" windowWidth="23715" windowHeight="10050" firstSheet="3" activeTab="3"/>
  </bookViews>
  <sheets>
    <sheet name="Übersicht_NZ" sheetId="1" state="hidden" r:id="rId1"/>
    <sheet name="Tabelle2" sheetId="2" state="hidden" r:id="rId2"/>
    <sheet name="TabelleP" sheetId="5" state="hidden" r:id="rId3"/>
    <sheet name="Herstellergrafiken" sheetId="4" r:id="rId4"/>
    <sheet name="Vergleich_" sheetId="7" state="hidden" r:id="rId5"/>
    <sheet name="Vergleich drei Marken" sheetId="8" r:id="rId6"/>
  </sheets>
  <definedNames>
    <definedName name="_xlnm._FilterDatabase" localSheetId="0" hidden="1">Übersicht_NZ!$A$2:$R$501</definedName>
    <definedName name="Marken" localSheetId="2">TabelleP!$R$12:$R$48</definedName>
    <definedName name="Marken">Tabelle2!$R$19:$R$70</definedName>
    <definedName name="Test">#REF!</definedName>
  </definedNames>
  <calcPr calcId="125725"/>
</workbook>
</file>

<file path=xl/calcChain.xml><?xml version="1.0" encoding="utf-8"?>
<calcChain xmlns="http://schemas.openxmlformats.org/spreadsheetml/2006/main">
  <c r="C62" i="4"/>
  <c r="C61"/>
  <c r="C60"/>
  <c r="C32"/>
  <c r="C31"/>
  <c r="C30"/>
  <c r="O1" i="7" l="1"/>
  <c r="D21" i="5" l="1"/>
  <c r="C2" i="7" l="1"/>
  <c r="D2"/>
  <c r="E2"/>
  <c r="F2"/>
  <c r="G2"/>
  <c r="H2"/>
  <c r="I2"/>
  <c r="J2"/>
  <c r="K2"/>
  <c r="L2"/>
  <c r="M2"/>
  <c r="N2"/>
  <c r="O2"/>
  <c r="D4" i="5" l="1"/>
  <c r="B16" s="1"/>
  <c r="C4" i="2"/>
  <c r="A16" s="1"/>
  <c r="E16" s="1"/>
  <c r="E32" i="4" s="1"/>
  <c r="P32" i="8"/>
  <c r="R32" s="1"/>
  <c r="E32"/>
  <c r="E60" s="1"/>
  <c r="F32"/>
  <c r="F60" s="1"/>
  <c r="G32"/>
  <c r="G60" s="1"/>
  <c r="D32"/>
  <c r="D60" s="1"/>
  <c r="B12" i="7"/>
  <c r="B13"/>
  <c r="B11"/>
  <c r="C62" i="8"/>
  <c r="C63"/>
  <c r="C61"/>
  <c r="C34"/>
  <c r="C35"/>
  <c r="C33"/>
  <c r="B6" i="7"/>
  <c r="B7"/>
  <c r="B5"/>
  <c r="H32" i="8"/>
  <c r="H60" s="1"/>
  <c r="C59" i="4"/>
  <c r="C29"/>
  <c r="C21" i="2"/>
  <c r="I32" i="8"/>
  <c r="I60" s="1"/>
  <c r="J32"/>
  <c r="J60" s="1"/>
  <c r="K32"/>
  <c r="K60" s="1"/>
  <c r="L32"/>
  <c r="L60" s="1"/>
  <c r="M32"/>
  <c r="M60" s="1"/>
  <c r="N32"/>
  <c r="N60" s="1"/>
  <c r="O32"/>
  <c r="O60" s="1"/>
  <c r="E16" i="5" l="1"/>
  <c r="D62" i="4" s="1"/>
  <c r="F16" i="5"/>
  <c r="E62" i="4" s="1"/>
  <c r="K11" i="7"/>
  <c r="L61" i="8" s="1"/>
  <c r="G12" i="7"/>
  <c r="H62" i="8" s="1"/>
  <c r="O12" i="7"/>
  <c r="P62" i="8" s="1"/>
  <c r="K13" i="7"/>
  <c r="D5"/>
  <c r="L5"/>
  <c r="H6"/>
  <c r="D7"/>
  <c r="L7"/>
  <c r="M35" i="8" s="1"/>
  <c r="J7" i="7"/>
  <c r="K35" i="8" s="1"/>
  <c r="K12" i="7"/>
  <c r="L62" i="8" s="1"/>
  <c r="O13" i="7"/>
  <c r="C7"/>
  <c r="J12"/>
  <c r="F13"/>
  <c r="G5"/>
  <c r="O7"/>
  <c r="P35" i="8" s="1"/>
  <c r="L11" i="7"/>
  <c r="M61" i="8" s="1"/>
  <c r="H12" i="7"/>
  <c r="I62" i="8" s="1"/>
  <c r="M5" i="7"/>
  <c r="E7"/>
  <c r="J11"/>
  <c r="F12"/>
  <c r="N12"/>
  <c r="O62" i="8" s="1"/>
  <c r="J13" i="7"/>
  <c r="K63" i="8" s="1"/>
  <c r="C11" i="7"/>
  <c r="D61" i="8" s="1"/>
  <c r="K5" i="7"/>
  <c r="L33" i="8" s="1"/>
  <c r="G6" i="7"/>
  <c r="O6"/>
  <c r="P34" i="8" s="1"/>
  <c r="K7" i="7"/>
  <c r="E12"/>
  <c r="M12"/>
  <c r="I13"/>
  <c r="J63" i="8" s="1"/>
  <c r="C12" i="7"/>
  <c r="D62" i="8" s="1"/>
  <c r="J5" i="7"/>
  <c r="K33" i="8" s="1"/>
  <c r="F6" i="7"/>
  <c r="N6"/>
  <c r="O34" i="8" s="1"/>
  <c r="C5" i="7"/>
  <c r="D33" i="8" s="1"/>
  <c r="G13" i="7"/>
  <c r="H5"/>
  <c r="H7"/>
  <c r="I35" i="8" s="1"/>
  <c r="N11" i="7"/>
  <c r="O61" i="8" s="1"/>
  <c r="N13" i="7"/>
  <c r="O63" i="8" s="1"/>
  <c r="G7" i="7"/>
  <c r="D11"/>
  <c r="E61" i="8" s="1"/>
  <c r="L13" i="7"/>
  <c r="M63" i="8" s="1"/>
  <c r="I6" i="7"/>
  <c r="J34" i="8" s="1"/>
  <c r="M7" i="7"/>
  <c r="I11"/>
  <c r="J61" i="8" s="1"/>
  <c r="D6" i="7"/>
  <c r="E34" i="8" s="1"/>
  <c r="O5" i="7"/>
  <c r="P33" i="8" s="1"/>
  <c r="E5" i="7"/>
  <c r="F33" i="8" s="1"/>
  <c r="H11" i="7"/>
  <c r="I61" i="8" s="1"/>
  <c r="D12" i="7"/>
  <c r="E62" i="8" s="1"/>
  <c r="L12" i="7"/>
  <c r="M62" i="8" s="1"/>
  <c r="H13" i="7"/>
  <c r="I63" i="8" s="1"/>
  <c r="C13" i="7"/>
  <c r="D63" i="8" s="1"/>
  <c r="I5" i="7"/>
  <c r="J33" i="8" s="1"/>
  <c r="E6" i="7"/>
  <c r="F34" i="8" s="1"/>
  <c r="M6" i="7"/>
  <c r="N34" i="8" s="1"/>
  <c r="I7" i="7"/>
  <c r="J35" i="8" s="1"/>
  <c r="C6" i="7"/>
  <c r="D34" i="8" s="1"/>
  <c r="G11" i="7"/>
  <c r="H61" i="8" s="1"/>
  <c r="O11" i="7"/>
  <c r="P61" i="8" s="1"/>
  <c r="L6" i="7"/>
  <c r="M34" i="8" s="1"/>
  <c r="K6" i="7"/>
  <c r="L34" i="8" s="1"/>
  <c r="D13" i="7"/>
  <c r="E63" i="8" s="1"/>
  <c r="F11" i="7"/>
  <c r="G61" i="8" s="1"/>
  <c r="E11" i="7"/>
  <c r="F61" i="8" s="1"/>
  <c r="M11" i="7"/>
  <c r="N61" i="8" s="1"/>
  <c r="I12" i="7"/>
  <c r="J62" i="8" s="1"/>
  <c r="E13" i="7"/>
  <c r="F63" i="8" s="1"/>
  <c r="M13" i="7"/>
  <c r="N63" i="8" s="1"/>
  <c r="F5" i="7"/>
  <c r="G33" i="8" s="1"/>
  <c r="N5" i="7"/>
  <c r="O33" i="8" s="1"/>
  <c r="J6" i="7"/>
  <c r="K34" i="8" s="1"/>
  <c r="F7" i="7"/>
  <c r="G35" i="8" s="1"/>
  <c r="N7" i="7"/>
  <c r="O35" i="8" s="1"/>
  <c r="D16" i="2"/>
  <c r="D32" i="4" s="1"/>
  <c r="G62" i="8"/>
  <c r="N62"/>
  <c r="F62"/>
  <c r="K62"/>
  <c r="I34"/>
  <c r="G34"/>
  <c r="H34"/>
  <c r="G63"/>
  <c r="L63"/>
  <c r="H63"/>
  <c r="P63"/>
  <c r="H35"/>
  <c r="D35"/>
  <c r="L35"/>
  <c r="F35"/>
  <c r="N35"/>
  <c r="E35"/>
  <c r="K61"/>
  <c r="N33"/>
  <c r="E33"/>
  <c r="M33"/>
  <c r="I33"/>
  <c r="H33"/>
  <c r="B14" i="5"/>
  <c r="P14" s="1"/>
  <c r="O60" i="4" s="1"/>
  <c r="B15" i="5"/>
  <c r="A14" i="2"/>
  <c r="E14" s="1"/>
  <c r="E30" i="4" s="1"/>
  <c r="A15" i="2"/>
  <c r="A13"/>
  <c r="B12" i="5"/>
  <c r="B13"/>
  <c r="A11" i="2"/>
  <c r="A12"/>
  <c r="B5" i="5"/>
  <c r="G5" s="1"/>
  <c r="B11"/>
  <c r="N11" s="1"/>
  <c r="B9"/>
  <c r="E9" s="1"/>
  <c r="B10"/>
  <c r="B8"/>
  <c r="G8" s="1"/>
  <c r="B7"/>
  <c r="N7" s="1"/>
  <c r="A9" i="2"/>
  <c r="L9" s="1"/>
  <c r="A10"/>
  <c r="A6"/>
  <c r="I6" s="1"/>
  <c r="A5"/>
  <c r="H5" s="1"/>
  <c r="B6" i="5"/>
  <c r="O6" s="1"/>
  <c r="A8" i="2"/>
  <c r="P60" i="8"/>
  <c r="A7" i="2"/>
  <c r="D7" s="1"/>
  <c r="O15" l="1"/>
  <c r="O31" i="4" s="1"/>
  <c r="N15" i="2"/>
  <c r="N31" i="4" s="1"/>
  <c r="N15" i="5"/>
  <c r="M61" i="4" s="1"/>
  <c r="P15" i="5"/>
  <c r="O61" i="4" s="1"/>
  <c r="O15" i="5"/>
  <c r="N61" i="4" s="1"/>
  <c r="L15" i="2"/>
  <c r="L31" i="4" s="1"/>
  <c r="M15" i="2"/>
  <c r="M31" i="4" s="1"/>
  <c r="L15" i="5"/>
  <c r="K61" i="4" s="1"/>
  <c r="M15" i="5"/>
  <c r="L61" i="4" s="1"/>
  <c r="J15" i="2"/>
  <c r="J31" i="4" s="1"/>
  <c r="K15" i="2"/>
  <c r="K31" i="4" s="1"/>
  <c r="I15" i="5"/>
  <c r="H61" i="4" s="1"/>
  <c r="K15" i="5"/>
  <c r="J61" i="4" s="1"/>
  <c r="I15" i="2"/>
  <c r="I31" i="4" s="1"/>
  <c r="J15" i="5"/>
  <c r="I61" i="4" s="1"/>
  <c r="G15" i="2"/>
  <c r="G31" i="4" s="1"/>
  <c r="H15" i="2"/>
  <c r="H31" i="4" s="1"/>
  <c r="G15" i="5"/>
  <c r="F61" i="4" s="1"/>
  <c r="H15" i="5"/>
  <c r="G61" i="4" s="1"/>
  <c r="E15" i="2"/>
  <c r="E31" i="4" s="1"/>
  <c r="E33" s="1"/>
  <c r="F15" i="2"/>
  <c r="F31" i="4" s="1"/>
  <c r="D15" i="2"/>
  <c r="D31" i="4" s="1"/>
  <c r="D34" s="1"/>
  <c r="D14" i="2"/>
  <c r="D30" i="4" s="1"/>
  <c r="E15" i="5"/>
  <c r="D61" i="4" s="1"/>
  <c r="F15" i="5"/>
  <c r="E61" i="4" s="1"/>
  <c r="N14" i="2"/>
  <c r="N30" i="4" s="1"/>
  <c r="H14" i="2"/>
  <c r="H30" i="4" s="1"/>
  <c r="M14" i="2"/>
  <c r="M30" i="4" s="1"/>
  <c r="K14" i="5"/>
  <c r="J60" i="4" s="1"/>
  <c r="L14" i="5"/>
  <c r="K60" i="4" s="1"/>
  <c r="F14" i="5"/>
  <c r="E60" i="4" s="1"/>
  <c r="H14" i="5"/>
  <c r="G60" i="4" s="1"/>
  <c r="L14" i="2"/>
  <c r="L30" i="4" s="1"/>
  <c r="E14" i="5"/>
  <c r="D60" i="4" s="1"/>
  <c r="G14" i="2"/>
  <c r="G30" i="4" s="1"/>
  <c r="J14" i="2"/>
  <c r="J30" i="4" s="1"/>
  <c r="O14" i="2"/>
  <c r="O30" i="4" s="1"/>
  <c r="I14" i="2"/>
  <c r="I30" i="4" s="1"/>
  <c r="F14" i="2"/>
  <c r="F30" i="4" s="1"/>
  <c r="K14" i="2"/>
  <c r="K30" i="4" s="1"/>
  <c r="N14" i="5"/>
  <c r="M60" i="4" s="1"/>
  <c r="G14" i="5"/>
  <c r="F60" i="4" s="1"/>
  <c r="I14" i="5"/>
  <c r="H60" i="4" s="1"/>
  <c r="M14" i="5"/>
  <c r="L60" i="4" s="1"/>
  <c r="J14" i="5"/>
  <c r="I60" i="4" s="1"/>
  <c r="O14" i="5"/>
  <c r="N60" i="4" s="1"/>
  <c r="R33" i="8"/>
  <c r="L13" i="5"/>
  <c r="K13"/>
  <c r="J13"/>
  <c r="E13"/>
  <c r="I13"/>
  <c r="H13"/>
  <c r="P13"/>
  <c r="G13"/>
  <c r="O13"/>
  <c r="F13"/>
  <c r="N13"/>
  <c r="M13"/>
  <c r="G12"/>
  <c r="O12"/>
  <c r="F12"/>
  <c r="N12"/>
  <c r="E12"/>
  <c r="M12"/>
  <c r="L12"/>
  <c r="K12"/>
  <c r="J12"/>
  <c r="I12"/>
  <c r="H12"/>
  <c r="P12"/>
  <c r="F12" i="2"/>
  <c r="N12"/>
  <c r="I12"/>
  <c r="D12"/>
  <c r="G12"/>
  <c r="E12"/>
  <c r="M12"/>
  <c r="L12"/>
  <c r="K12"/>
  <c r="J12"/>
  <c r="H12"/>
  <c r="O12"/>
  <c r="K13"/>
  <c r="G13"/>
  <c r="F13"/>
  <c r="M13"/>
  <c r="L13"/>
  <c r="J13"/>
  <c r="I13"/>
  <c r="H13"/>
  <c r="D13"/>
  <c r="O13"/>
  <c r="N13"/>
  <c r="E13"/>
  <c r="G11"/>
  <c r="D11"/>
  <c r="L11"/>
  <c r="H11"/>
  <c r="O11"/>
  <c r="F11"/>
  <c r="N11"/>
  <c r="E11"/>
  <c r="M11"/>
  <c r="K11"/>
  <c r="J11"/>
  <c r="I11"/>
  <c r="P11" i="5"/>
  <c r="O11"/>
  <c r="D6" i="2"/>
  <c r="J11" i="5"/>
  <c r="M11"/>
  <c r="L11"/>
  <c r="K11"/>
  <c r="H11"/>
  <c r="I11"/>
  <c r="F5"/>
  <c r="E5"/>
  <c r="F11"/>
  <c r="G11"/>
  <c r="O5"/>
  <c r="K5"/>
  <c r="L5"/>
  <c r="M5"/>
  <c r="I5"/>
  <c r="P5"/>
  <c r="J5"/>
  <c r="N5"/>
  <c r="H5"/>
  <c r="G10" i="2"/>
  <c r="K10"/>
  <c r="O10"/>
  <c r="F10"/>
  <c r="J10"/>
  <c r="N10"/>
  <c r="E10"/>
  <c r="I10"/>
  <c r="M10"/>
  <c r="H10"/>
  <c r="L10"/>
  <c r="D10"/>
  <c r="L8"/>
  <c r="D8"/>
  <c r="N9"/>
  <c r="D9"/>
  <c r="E11" i="5"/>
  <c r="O10"/>
  <c r="P10"/>
  <c r="L10"/>
  <c r="N10"/>
  <c r="M10"/>
  <c r="J10"/>
  <c r="K10"/>
  <c r="I6"/>
  <c r="J7"/>
  <c r="I7"/>
  <c r="O8"/>
  <c r="K8"/>
  <c r="J8"/>
  <c r="O7"/>
  <c r="M7"/>
  <c r="P7"/>
  <c r="F8"/>
  <c r="K9" i="2"/>
  <c r="F7" i="5"/>
  <c r="H8"/>
  <c r="H10"/>
  <c r="I10"/>
  <c r="P8"/>
  <c r="L8"/>
  <c r="M8"/>
  <c r="K5" i="2"/>
  <c r="F10" i="5"/>
  <c r="G10"/>
  <c r="H6"/>
  <c r="N8"/>
  <c r="I8"/>
  <c r="E8"/>
  <c r="G7"/>
  <c r="E7"/>
  <c r="J6"/>
  <c r="H7"/>
  <c r="H6" i="2"/>
  <c r="L7" i="5"/>
  <c r="P9"/>
  <c r="N9"/>
  <c r="L9"/>
  <c r="M9" i="2"/>
  <c r="K6" i="5"/>
  <c r="F6"/>
  <c r="F8" i="2"/>
  <c r="R34" i="8"/>
  <c r="F9" i="2"/>
  <c r="E9"/>
  <c r="I9" i="5"/>
  <c r="K9"/>
  <c r="M8" i="2"/>
  <c r="H9"/>
  <c r="G9"/>
  <c r="H9" i="5"/>
  <c r="J9"/>
  <c r="K7"/>
  <c r="J8" i="2"/>
  <c r="J9"/>
  <c r="I9"/>
  <c r="F9" i="5"/>
  <c r="M9"/>
  <c r="G9"/>
  <c r="O9"/>
  <c r="O6" i="2"/>
  <c r="O5"/>
  <c r="G5"/>
  <c r="M5"/>
  <c r="R35" i="8"/>
  <c r="G6" i="2"/>
  <c r="E10" i="5"/>
  <c r="E6" i="2"/>
  <c r="O9"/>
  <c r="P6" i="5"/>
  <c r="E6"/>
  <c r="M6"/>
  <c r="H8" i="2"/>
  <c r="N6"/>
  <c r="F6"/>
  <c r="J6"/>
  <c r="K6"/>
  <c r="M6"/>
  <c r="L6"/>
  <c r="L5"/>
  <c r="F5"/>
  <c r="N5"/>
  <c r="J5"/>
  <c r="E5"/>
  <c r="D5"/>
  <c r="I5"/>
  <c r="N6" i="5"/>
  <c r="G6"/>
  <c r="L6"/>
  <c r="I8" i="2"/>
  <c r="O8"/>
  <c r="G8"/>
  <c r="E8"/>
  <c r="N8"/>
  <c r="K8"/>
  <c r="M7"/>
  <c r="K7"/>
  <c r="N7"/>
  <c r="L7"/>
  <c r="O7"/>
  <c r="I7"/>
  <c r="J7"/>
  <c r="F7"/>
  <c r="E7"/>
  <c r="G7"/>
  <c r="H7"/>
  <c r="E34" i="4" l="1"/>
  <c r="P15" i="2"/>
  <c r="P12"/>
  <c r="P14"/>
  <c r="P13"/>
  <c r="P11"/>
  <c r="P10"/>
  <c r="P9"/>
  <c r="P6"/>
  <c r="P8"/>
  <c r="P7"/>
  <c r="D33" i="4" l="1"/>
</calcChain>
</file>

<file path=xl/sharedStrings.xml><?xml version="1.0" encoding="utf-8"?>
<sst xmlns="http://schemas.openxmlformats.org/spreadsheetml/2006/main" count="1647" uniqueCount="626">
  <si>
    <t>Jan</t>
  </si>
  <si>
    <t>Feb</t>
  </si>
  <si>
    <t>Mrz</t>
  </si>
  <si>
    <t>Apr</t>
  </si>
  <si>
    <t>Mai</t>
  </si>
  <si>
    <t>Jun</t>
  </si>
  <si>
    <t>Jul</t>
  </si>
  <si>
    <t>Aug</t>
  </si>
  <si>
    <t>Sep</t>
  </si>
  <si>
    <t>Okt</t>
  </si>
  <si>
    <t>Nov</t>
  </si>
  <si>
    <t>Dez</t>
  </si>
  <si>
    <t>Total</t>
  </si>
  <si>
    <t>Audi</t>
  </si>
  <si>
    <t>BMW_</t>
  </si>
  <si>
    <t>BMW</t>
  </si>
  <si>
    <t>Citroen</t>
  </si>
  <si>
    <t>Citroen_</t>
  </si>
  <si>
    <t>Dacia</t>
  </si>
  <si>
    <t>Dacia_</t>
  </si>
  <si>
    <t>Fiat</t>
  </si>
  <si>
    <t>Fiat_</t>
  </si>
  <si>
    <t>Ford</t>
  </si>
  <si>
    <t>Ford_</t>
  </si>
  <si>
    <t>Honda</t>
  </si>
  <si>
    <t>Honda_</t>
  </si>
  <si>
    <t>Hyundai</t>
  </si>
  <si>
    <t>Hyundai_</t>
  </si>
  <si>
    <t>Kia</t>
  </si>
  <si>
    <t>Kia_</t>
  </si>
  <si>
    <t>LandRover</t>
  </si>
  <si>
    <t>LandRover_</t>
  </si>
  <si>
    <t>Mazda</t>
  </si>
  <si>
    <t>Mazda_</t>
  </si>
  <si>
    <t>Mercedes_</t>
  </si>
  <si>
    <t>Mercedes</t>
  </si>
  <si>
    <t>Mini_</t>
  </si>
  <si>
    <t>Mini</t>
  </si>
  <si>
    <t>Mitsubishi</t>
  </si>
  <si>
    <t>Mitsubishi_</t>
  </si>
  <si>
    <t>Nissan</t>
  </si>
  <si>
    <t>Nissan_</t>
  </si>
  <si>
    <t>Opel</t>
  </si>
  <si>
    <t>Opel_</t>
  </si>
  <si>
    <t>Peugeot</t>
  </si>
  <si>
    <t>Peugeot_</t>
  </si>
  <si>
    <t>Porsche</t>
  </si>
  <si>
    <t>Porsche_</t>
  </si>
  <si>
    <t>Renault</t>
  </si>
  <si>
    <t>Renault_</t>
  </si>
  <si>
    <t>Seat</t>
  </si>
  <si>
    <t>Seat_</t>
  </si>
  <si>
    <t>Skoda</t>
  </si>
  <si>
    <t>Skoda_</t>
  </si>
  <si>
    <t>Smart_</t>
  </si>
  <si>
    <t>Smart</t>
  </si>
  <si>
    <t>Ssangyong_</t>
  </si>
  <si>
    <t>Subaru</t>
  </si>
  <si>
    <t>Subaru_</t>
  </si>
  <si>
    <t>Suzuki</t>
  </si>
  <si>
    <t>Suzuki_</t>
  </si>
  <si>
    <t>Toyota</t>
  </si>
  <si>
    <t>Toyota_</t>
  </si>
  <si>
    <t>Volvo_</t>
  </si>
  <si>
    <t>Volvo</t>
  </si>
  <si>
    <t>VW</t>
  </si>
  <si>
    <t>VW_</t>
  </si>
  <si>
    <t>Rest_</t>
  </si>
  <si>
    <t>Übrige</t>
  </si>
  <si>
    <t>D NZ</t>
  </si>
  <si>
    <t>D gesamt</t>
  </si>
  <si>
    <t>Audi_</t>
  </si>
  <si>
    <t>D gesamt2015</t>
  </si>
  <si>
    <t>D gesamt2016</t>
  </si>
  <si>
    <t>D gesamt2017</t>
  </si>
  <si>
    <t>D gesamt2018</t>
  </si>
  <si>
    <t>Bitte Marke wählen:</t>
  </si>
  <si>
    <t>D gesamt2019</t>
  </si>
  <si>
    <t>Marktanteile</t>
  </si>
  <si>
    <t>1. Marke:</t>
  </si>
  <si>
    <t>2. Marke:</t>
  </si>
  <si>
    <t>3. Marke:</t>
  </si>
  <si>
    <t>Marktanteil:</t>
  </si>
  <si>
    <t>geringer als im Vorjahresmonat</t>
  </si>
  <si>
    <t>höher als im Vorjahresmonat</t>
  </si>
  <si>
    <t>Jeep</t>
  </si>
  <si>
    <t>Jaguar</t>
  </si>
  <si>
    <t>Alfa Romeo</t>
  </si>
  <si>
    <t>Lexus</t>
  </si>
  <si>
    <t>Tesla</t>
  </si>
  <si>
    <t>D Gesamt</t>
  </si>
  <si>
    <t>Jeep_</t>
  </si>
  <si>
    <t>Jaguar_</t>
  </si>
  <si>
    <t>Alfa Romeo_</t>
  </si>
  <si>
    <t>Lexus_</t>
  </si>
  <si>
    <t>Tesla_</t>
  </si>
  <si>
    <t>DS_</t>
  </si>
  <si>
    <t>DS</t>
  </si>
  <si>
    <t>D gesamt2020</t>
  </si>
  <si>
    <t>D gesamt2021</t>
  </si>
  <si>
    <t>D gesamt2022</t>
  </si>
  <si>
    <t>D gesamt2023</t>
  </si>
  <si>
    <t>D gesamt2024</t>
  </si>
  <si>
    <t>MG Roewe</t>
  </si>
  <si>
    <t>MG Roewe_</t>
  </si>
  <si>
    <t>Polestar_</t>
  </si>
  <si>
    <t>Polestar</t>
  </si>
  <si>
    <t>BYD_</t>
  </si>
  <si>
    <t>BYD</t>
  </si>
  <si>
    <t>Nio</t>
  </si>
  <si>
    <t>Nio_</t>
  </si>
  <si>
    <t>Ferrari</t>
  </si>
  <si>
    <t>Ferrari_</t>
  </si>
  <si>
    <t>Lamborghini_</t>
  </si>
  <si>
    <t>Lamborghini</t>
  </si>
  <si>
    <t>Maserati</t>
  </si>
  <si>
    <t>Maserati_</t>
  </si>
  <si>
    <t>Neu</t>
  </si>
  <si>
    <t>Bentley</t>
  </si>
  <si>
    <t>Bentley_</t>
  </si>
  <si>
    <t>Rolls Royce_</t>
  </si>
  <si>
    <t>Rolls Royce</t>
  </si>
  <si>
    <t>Neu (Daten ab Jan 23)</t>
  </si>
  <si>
    <t>Lynk &amp; Co</t>
  </si>
  <si>
    <t>Lynk &amp; Co_</t>
  </si>
  <si>
    <t>GWM</t>
  </si>
  <si>
    <t>GWM_</t>
  </si>
  <si>
    <t>D gesamt2025</t>
  </si>
  <si>
    <t>-</t>
  </si>
  <si>
    <t>Xpeng</t>
  </si>
  <si>
    <t>Xpeng_</t>
  </si>
  <si>
    <t>Maxus</t>
  </si>
  <si>
    <t>Leapmotor</t>
  </si>
  <si>
    <t>Leapmotor_</t>
  </si>
  <si>
    <t>Maxus_</t>
  </si>
  <si>
    <t>Ssangyong/KGM</t>
  </si>
  <si>
    <t>D gesamt2026</t>
  </si>
  <si>
    <t>+-26/25</t>
  </si>
  <si>
    <t>kum. +-26/25</t>
  </si>
  <si>
    <t>Audi2015</t>
  </si>
  <si>
    <t>Audi2016</t>
  </si>
  <si>
    <t>Audi2017</t>
  </si>
  <si>
    <t>Audi2018</t>
  </si>
  <si>
    <t>Audi2019</t>
  </si>
  <si>
    <t>BMW2015</t>
  </si>
  <si>
    <t>BMW2016</t>
  </si>
  <si>
    <t>BMW2017</t>
  </si>
  <si>
    <t>BMW2018</t>
  </si>
  <si>
    <t>BMW2019</t>
  </si>
  <si>
    <t>Citroen2015</t>
  </si>
  <si>
    <t>Citroen2016</t>
  </si>
  <si>
    <t>Citroen2017</t>
  </si>
  <si>
    <t>Citroen2018</t>
  </si>
  <si>
    <t>Citroen2019</t>
  </si>
  <si>
    <t>Dacia2015</t>
  </si>
  <si>
    <t>Dacia2016</t>
  </si>
  <si>
    <t>Dacia2017</t>
  </si>
  <si>
    <t>Dacia2018</t>
  </si>
  <si>
    <t>Dacia2019</t>
  </si>
  <si>
    <t>Fiat2015</t>
  </si>
  <si>
    <t>Fiat2016</t>
  </si>
  <si>
    <t>Fiat2017</t>
  </si>
  <si>
    <t>Fiat2018</t>
  </si>
  <si>
    <t>Fiat2019</t>
  </si>
  <si>
    <t>Ford2015</t>
  </si>
  <si>
    <t>Ford2016</t>
  </si>
  <si>
    <t>Ford2017</t>
  </si>
  <si>
    <t>Ford2018</t>
  </si>
  <si>
    <t>Ford2019</t>
  </si>
  <si>
    <t>Honda2015</t>
  </si>
  <si>
    <t>Honda2016</t>
  </si>
  <si>
    <t>Honda2017</t>
  </si>
  <si>
    <t>Honda2018</t>
  </si>
  <si>
    <t>Honda2019</t>
  </si>
  <si>
    <t>Hyundai2015</t>
  </si>
  <si>
    <t>Hyundai2016</t>
  </si>
  <si>
    <t>Hyundai2017</t>
  </si>
  <si>
    <t>Hyundai2018</t>
  </si>
  <si>
    <t>Hyundai2019</t>
  </si>
  <si>
    <t>Kia2015</t>
  </si>
  <si>
    <t>Kia2016</t>
  </si>
  <si>
    <t>Kia2017</t>
  </si>
  <si>
    <t>Kia2018</t>
  </si>
  <si>
    <t>Kia2019</t>
  </si>
  <si>
    <t>LandRover2015</t>
  </si>
  <si>
    <t>LandRover2016</t>
  </si>
  <si>
    <t>LandRover2017</t>
  </si>
  <si>
    <t>LandRover2018</t>
  </si>
  <si>
    <t>LandRover2019</t>
  </si>
  <si>
    <t>Mazda2015</t>
  </si>
  <si>
    <t>Mazda2016</t>
  </si>
  <si>
    <t>Mazda2017</t>
  </si>
  <si>
    <t>Mazda2018</t>
  </si>
  <si>
    <t>Mazda2019</t>
  </si>
  <si>
    <t>Mercedes2015</t>
  </si>
  <si>
    <t>Mercedes2016</t>
  </si>
  <si>
    <t>Mercedes2017</t>
  </si>
  <si>
    <t>Mercedes2018</t>
  </si>
  <si>
    <t>Mercedes2019</t>
  </si>
  <si>
    <t>Mini2015</t>
  </si>
  <si>
    <t>Mini2016</t>
  </si>
  <si>
    <t>Mini2017</t>
  </si>
  <si>
    <t>Mini2018</t>
  </si>
  <si>
    <t>Mini2019</t>
  </si>
  <si>
    <t>Mitsubishi2015</t>
  </si>
  <si>
    <t>Mitsubishi2016</t>
  </si>
  <si>
    <t>Mitsubishi2017</t>
  </si>
  <si>
    <t>Mitsubishi2018</t>
  </si>
  <si>
    <t>Mitsubishi2019</t>
  </si>
  <si>
    <t>Nissan2015</t>
  </si>
  <si>
    <t>Nissan2016</t>
  </si>
  <si>
    <t>Nissan2017</t>
  </si>
  <si>
    <t>Nissan2018</t>
  </si>
  <si>
    <t>Nissan2019</t>
  </si>
  <si>
    <t>Opel2015</t>
  </si>
  <si>
    <t>Opel2016</t>
  </si>
  <si>
    <t>Opel2017</t>
  </si>
  <si>
    <t>Opel2018</t>
  </si>
  <si>
    <t>Opel2019</t>
  </si>
  <si>
    <t>Peugeot2015</t>
  </si>
  <si>
    <t>Peugeot2016</t>
  </si>
  <si>
    <t>Peugeot2017</t>
  </si>
  <si>
    <t>Peugeot2018</t>
  </si>
  <si>
    <t>Peugeot2019</t>
  </si>
  <si>
    <t>Porsche2015</t>
  </si>
  <si>
    <t>Porsche2016</t>
  </si>
  <si>
    <t>Porsche2017</t>
  </si>
  <si>
    <t>Porsche2018</t>
  </si>
  <si>
    <t>Porsche2019</t>
  </si>
  <si>
    <t>Renault2015</t>
  </si>
  <si>
    <t>Renault2016</t>
  </si>
  <si>
    <t>Renault2017</t>
  </si>
  <si>
    <t>Renault2018</t>
  </si>
  <si>
    <t>Renault2019</t>
  </si>
  <si>
    <t>Seat2015</t>
  </si>
  <si>
    <t>Seat2016</t>
  </si>
  <si>
    <t>Seat2017</t>
  </si>
  <si>
    <t>Seat2018</t>
  </si>
  <si>
    <t>Seat2019</t>
  </si>
  <si>
    <t>Skoda2015</t>
  </si>
  <si>
    <t>Skoda2016</t>
  </si>
  <si>
    <t>Skoda2017</t>
  </si>
  <si>
    <t>Skoda2018</t>
  </si>
  <si>
    <t>Skoda2019</t>
  </si>
  <si>
    <t>Smart2015</t>
  </si>
  <si>
    <t>Smart2016</t>
  </si>
  <si>
    <t>Smart2017</t>
  </si>
  <si>
    <t>Smart2018</t>
  </si>
  <si>
    <t>Smart2019</t>
  </si>
  <si>
    <t>Ssangyong/KGM2015</t>
  </si>
  <si>
    <t>Ssangyong/KGM2016</t>
  </si>
  <si>
    <t>Ssangyong/KGM2017</t>
  </si>
  <si>
    <t>Ssangyong/KGM2018</t>
  </si>
  <si>
    <t>Ssangyong/KGM2019</t>
  </si>
  <si>
    <t>Subaru2015</t>
  </si>
  <si>
    <t>Subaru2016</t>
  </si>
  <si>
    <t>Subaru2017</t>
  </si>
  <si>
    <t>Subaru2018</t>
  </si>
  <si>
    <t>Subaru2019</t>
  </si>
  <si>
    <t>Suzuki2015</t>
  </si>
  <si>
    <t>Suzuki2016</t>
  </si>
  <si>
    <t>Suzuki2017</t>
  </si>
  <si>
    <t>Suzuki2018</t>
  </si>
  <si>
    <t>Suzuki2019</t>
  </si>
  <si>
    <t>Toyota2015</t>
  </si>
  <si>
    <t>Toyota2016</t>
  </si>
  <si>
    <t>Toyota2017</t>
  </si>
  <si>
    <t>Toyota2018</t>
  </si>
  <si>
    <t>Toyota2019</t>
  </si>
  <si>
    <t>Volvo2015</t>
  </si>
  <si>
    <t>Volvo2016</t>
  </si>
  <si>
    <t>Volvo2017</t>
  </si>
  <si>
    <t>Volvo2018</t>
  </si>
  <si>
    <t>Volvo2019</t>
  </si>
  <si>
    <t>VW2015</t>
  </si>
  <si>
    <t>VW2016</t>
  </si>
  <si>
    <t>VW2017</t>
  </si>
  <si>
    <t>VW2018</t>
  </si>
  <si>
    <t>VW2019</t>
  </si>
  <si>
    <t>Jeep2015</t>
  </si>
  <si>
    <t>Jeep2016</t>
  </si>
  <si>
    <t>Jeep2017</t>
  </si>
  <si>
    <t>Jeep2018</t>
  </si>
  <si>
    <t>Jeep2019</t>
  </si>
  <si>
    <t>Jaguar2015</t>
  </si>
  <si>
    <t>Jaguar2016</t>
  </si>
  <si>
    <t>Jaguar2017</t>
  </si>
  <si>
    <t>Jaguar2018</t>
  </si>
  <si>
    <t>Jaguar2019</t>
  </si>
  <si>
    <t>Alfa Romeo2015</t>
  </si>
  <si>
    <t>Alfa Romeo2016</t>
  </si>
  <si>
    <t>Alfa Romeo2017</t>
  </si>
  <si>
    <t>Alfa Romeo2018</t>
  </si>
  <si>
    <t>Alfa Romeo2019</t>
  </si>
  <si>
    <t>Lexus2015</t>
  </si>
  <si>
    <t>Lexus2016</t>
  </si>
  <si>
    <t>Lexus2017</t>
  </si>
  <si>
    <t>Lexus2018</t>
  </si>
  <si>
    <t>Lexus2019</t>
  </si>
  <si>
    <t>Tesla2015</t>
  </si>
  <si>
    <t>Tesla2016</t>
  </si>
  <si>
    <t>Tesla2017</t>
  </si>
  <si>
    <t>Tesla2018</t>
  </si>
  <si>
    <t>Tesla2019</t>
  </si>
  <si>
    <t>DS2015</t>
  </si>
  <si>
    <t>DS2016</t>
  </si>
  <si>
    <t>DS2017</t>
  </si>
  <si>
    <t>DS2018</t>
  </si>
  <si>
    <t>DS2019</t>
  </si>
  <si>
    <t>Übrige2015</t>
  </si>
  <si>
    <t>Übrige2016</t>
  </si>
  <si>
    <t>Übrige2017</t>
  </si>
  <si>
    <t>Übrige2018</t>
  </si>
  <si>
    <t>Übrige2019</t>
  </si>
  <si>
    <t>Audi2020</t>
  </si>
  <si>
    <t>BMW2020</t>
  </si>
  <si>
    <t>Citroen2020</t>
  </si>
  <si>
    <t>Dacia2020</t>
  </si>
  <si>
    <t>Fiat2020</t>
  </si>
  <si>
    <t>Ford2020</t>
  </si>
  <si>
    <t>Honda2020</t>
  </si>
  <si>
    <t>Hyundai2020</t>
  </si>
  <si>
    <t>Kia2020</t>
  </si>
  <si>
    <t>LandRover2020</t>
  </si>
  <si>
    <t>Mazda2020</t>
  </si>
  <si>
    <t>Mercedes2020</t>
  </si>
  <si>
    <t>Mini2020</t>
  </si>
  <si>
    <t>Mitsubishi2020</t>
  </si>
  <si>
    <t>Nissan2020</t>
  </si>
  <si>
    <t>Opel2020</t>
  </si>
  <si>
    <t>Peugeot2020</t>
  </si>
  <si>
    <t>Porsche2020</t>
  </si>
  <si>
    <t>Renault2020</t>
  </si>
  <si>
    <t>Seat2020</t>
  </si>
  <si>
    <t>Skoda2020</t>
  </si>
  <si>
    <t>Smart2020</t>
  </si>
  <si>
    <t>Ssangyong/KGM2020</t>
  </si>
  <si>
    <t>Subaru2020</t>
  </si>
  <si>
    <t>Suzuki2020</t>
  </si>
  <si>
    <t>Toyota2020</t>
  </si>
  <si>
    <t>Volvo2020</t>
  </si>
  <si>
    <t>VW2020</t>
  </si>
  <si>
    <t>Jeep2020</t>
  </si>
  <si>
    <t>Jaguar2020</t>
  </si>
  <si>
    <t>Alfa Romeo2020</t>
  </si>
  <si>
    <t>Lexus2020</t>
  </si>
  <si>
    <t>Tesla2020</t>
  </si>
  <si>
    <t>DS2020</t>
  </si>
  <si>
    <t>Übrige2020</t>
  </si>
  <si>
    <t>Audi2021</t>
  </si>
  <si>
    <t>BMW2021</t>
  </si>
  <si>
    <t>Citroen2021</t>
  </si>
  <si>
    <t>Dacia2021</t>
  </si>
  <si>
    <t>Fiat2021</t>
  </si>
  <si>
    <t>Ford2021</t>
  </si>
  <si>
    <t>Honda2021</t>
  </si>
  <si>
    <t>Hyundai2021</t>
  </si>
  <si>
    <t>Kia2021</t>
  </si>
  <si>
    <t>LandRover2021</t>
  </si>
  <si>
    <t>Mazda2021</t>
  </si>
  <si>
    <t>Mercedes2021</t>
  </si>
  <si>
    <t>Mini2021</t>
  </si>
  <si>
    <t>Mitsubishi2021</t>
  </si>
  <si>
    <t>Nissan2021</t>
  </si>
  <si>
    <t>Opel2021</t>
  </si>
  <si>
    <t>Peugeot2021</t>
  </si>
  <si>
    <t>Porsche2021</t>
  </si>
  <si>
    <t>Renault2021</t>
  </si>
  <si>
    <t>Seat2021</t>
  </si>
  <si>
    <t>Skoda2021</t>
  </si>
  <si>
    <t>Smart2021</t>
  </si>
  <si>
    <t>Ssangyong/KGM2021</t>
  </si>
  <si>
    <t>Subaru2021</t>
  </si>
  <si>
    <t>Suzuki2021</t>
  </si>
  <si>
    <t>Toyota2021</t>
  </si>
  <si>
    <t>Volvo2021</t>
  </si>
  <si>
    <t>VW2021</t>
  </si>
  <si>
    <t>Jeep2021</t>
  </si>
  <si>
    <t>Jaguar2021</t>
  </si>
  <si>
    <t>Alfa Romeo2021</t>
  </si>
  <si>
    <t>Lexus2021</t>
  </si>
  <si>
    <t>Tesla2021</t>
  </si>
  <si>
    <t>DS2021</t>
  </si>
  <si>
    <t>Übrige2021</t>
  </si>
  <si>
    <t>Audi2022</t>
  </si>
  <si>
    <t>Bentley2022</t>
  </si>
  <si>
    <t>BMW2022</t>
  </si>
  <si>
    <t>BYD2022</t>
  </si>
  <si>
    <t>Citroen2022</t>
  </si>
  <si>
    <t>Dacia2022</t>
  </si>
  <si>
    <t>Ferrari2022</t>
  </si>
  <si>
    <t>Fiat2022</t>
  </si>
  <si>
    <t>Ford2022</t>
  </si>
  <si>
    <t>GWM2022</t>
  </si>
  <si>
    <t>Honda2022</t>
  </si>
  <si>
    <t>Hyundai2022</t>
  </si>
  <si>
    <t>Kia2022</t>
  </si>
  <si>
    <t>LandRover2022</t>
  </si>
  <si>
    <t>Lamborghini2022</t>
  </si>
  <si>
    <t>Lynk &amp; Co2022</t>
  </si>
  <si>
    <t>Maserati2022</t>
  </si>
  <si>
    <t>Mazda2022</t>
  </si>
  <si>
    <t>MG Roewe2022</t>
  </si>
  <si>
    <t>Mercedes2022</t>
  </si>
  <si>
    <t>Mini2022</t>
  </si>
  <si>
    <t>Mitsubishi2022</t>
  </si>
  <si>
    <t>Nio2022</t>
  </si>
  <si>
    <t>Nissan2022</t>
  </si>
  <si>
    <t>Opel2022</t>
  </si>
  <si>
    <t>Peugeot2022</t>
  </si>
  <si>
    <t>Polestar2022</t>
  </si>
  <si>
    <t>Porsche2022</t>
  </si>
  <si>
    <t>Rolls Royce2022</t>
  </si>
  <si>
    <t>Renault2022</t>
  </si>
  <si>
    <t>Seat2022</t>
  </si>
  <si>
    <t>Skoda2022</t>
  </si>
  <si>
    <t>Smart2022</t>
  </si>
  <si>
    <t>Ssangyong/KGM2022</t>
  </si>
  <si>
    <t>Subaru2022</t>
  </si>
  <si>
    <t>Suzuki2022</t>
  </si>
  <si>
    <t>Toyota2022</t>
  </si>
  <si>
    <t>Volvo2022</t>
  </si>
  <si>
    <t>VW2022</t>
  </si>
  <si>
    <t>Jeep2022</t>
  </si>
  <si>
    <t>Jaguar2022</t>
  </si>
  <si>
    <t>Alfa Romeo2022</t>
  </si>
  <si>
    <t>Lexus2022</t>
  </si>
  <si>
    <t>Tesla2022</t>
  </si>
  <si>
    <t>DS2022</t>
  </si>
  <si>
    <t>Übrige2022</t>
  </si>
  <si>
    <t>Audi2023</t>
  </si>
  <si>
    <t>Bentley2023</t>
  </si>
  <si>
    <t>BMW2023</t>
  </si>
  <si>
    <t>BYD2023</t>
  </si>
  <si>
    <t>Citroen2023</t>
  </si>
  <si>
    <t>Dacia2023</t>
  </si>
  <si>
    <t>Fiat2023</t>
  </si>
  <si>
    <t>Ferrari2023</t>
  </si>
  <si>
    <t>Ford2023</t>
  </si>
  <si>
    <t>GWM2023</t>
  </si>
  <si>
    <t>Honda2023</t>
  </si>
  <si>
    <t>Hyundai2023</t>
  </si>
  <si>
    <t>Kia2023</t>
  </si>
  <si>
    <t>LandRover2023</t>
  </si>
  <si>
    <t>Lamborghini2023</t>
  </si>
  <si>
    <t>Lynk &amp; Co2023</t>
  </si>
  <si>
    <t>Maserati2023</t>
  </si>
  <si>
    <t>Mazda2023</t>
  </si>
  <si>
    <t>MG Roewe2023</t>
  </si>
  <si>
    <t>Mercedes2023</t>
  </si>
  <si>
    <t>Mini2023</t>
  </si>
  <si>
    <t>Mitsubishi2023</t>
  </si>
  <si>
    <t>Nio2023</t>
  </si>
  <si>
    <t>Nissan2023</t>
  </si>
  <si>
    <t>Opel2023</t>
  </si>
  <si>
    <t>Peugeot2023</t>
  </si>
  <si>
    <t>Polestar2023</t>
  </si>
  <si>
    <t>Porsche2023</t>
  </si>
  <si>
    <t>Rolls Royce2023</t>
  </si>
  <si>
    <t>Renault2023</t>
  </si>
  <si>
    <t>Seat2023</t>
  </si>
  <si>
    <t>Skoda2023</t>
  </si>
  <si>
    <t>Smart2023</t>
  </si>
  <si>
    <t>Ssangyong/KGM2023</t>
  </si>
  <si>
    <t>Subaru2023</t>
  </si>
  <si>
    <t>Suzuki2023</t>
  </si>
  <si>
    <t>Toyota2023</t>
  </si>
  <si>
    <t>Volvo2023</t>
  </si>
  <si>
    <t>VW2023</t>
  </si>
  <si>
    <t>Jeep2023</t>
  </si>
  <si>
    <t>Jaguar2023</t>
  </si>
  <si>
    <t>Alfa Romeo2023</t>
  </si>
  <si>
    <t>Lexus2023</t>
  </si>
  <si>
    <t>Tesla2023</t>
  </si>
  <si>
    <t>DS2023</t>
  </si>
  <si>
    <t>Leapmotor2023</t>
  </si>
  <si>
    <t>Maxus2023</t>
  </si>
  <si>
    <t>Xpeng2023</t>
  </si>
  <si>
    <t>Übrige2023</t>
  </si>
  <si>
    <t>Audi2024</t>
  </si>
  <si>
    <t>Bentley2024</t>
  </si>
  <si>
    <t>BMW2024</t>
  </si>
  <si>
    <t>BYD2024</t>
  </si>
  <si>
    <t>Citroen2024</t>
  </si>
  <si>
    <t>Dacia2024</t>
  </si>
  <si>
    <t>Ferrari2024</t>
  </si>
  <si>
    <t>Fiat2024</t>
  </si>
  <si>
    <t>Ford2024</t>
  </si>
  <si>
    <t>GWM2024</t>
  </si>
  <si>
    <t>Honda2024</t>
  </si>
  <si>
    <t>Hyundai2024</t>
  </si>
  <si>
    <t>Kia2024</t>
  </si>
  <si>
    <t>LandRover2024</t>
  </si>
  <si>
    <t>Lamborghini2024</t>
  </si>
  <si>
    <t>Lynk &amp; Co2024</t>
  </si>
  <si>
    <t>Maserati2024</t>
  </si>
  <si>
    <t>Mazda2024</t>
  </si>
  <si>
    <t>MG Roewe2024</t>
  </si>
  <si>
    <t>Mercedes2024</t>
  </si>
  <si>
    <t>Mini2024</t>
  </si>
  <si>
    <t>Nio2024</t>
  </si>
  <si>
    <t>Mitsubishi2024</t>
  </si>
  <si>
    <t>Nissan2024</t>
  </si>
  <si>
    <t>Opel2024</t>
  </si>
  <si>
    <t>Polestar2024</t>
  </si>
  <si>
    <t>Peugeot2024</t>
  </si>
  <si>
    <t>Porsche2024</t>
  </si>
  <si>
    <t>Rolls Royce2024</t>
  </si>
  <si>
    <t>Renault2024</t>
  </si>
  <si>
    <t>Seat2024</t>
  </si>
  <si>
    <t>Skoda2024</t>
  </si>
  <si>
    <t>Smart2024</t>
  </si>
  <si>
    <t>Ssangyong/KGM2024</t>
  </si>
  <si>
    <t>Subaru2024</t>
  </si>
  <si>
    <t>Suzuki2024</t>
  </si>
  <si>
    <t>Toyota2024</t>
  </si>
  <si>
    <t>Volvo2024</t>
  </si>
  <si>
    <t>VW2024</t>
  </si>
  <si>
    <t>Jeep2024</t>
  </si>
  <si>
    <t>Jaguar2024</t>
  </si>
  <si>
    <t>Alfa Romeo2024</t>
  </si>
  <si>
    <t>Lexus2024</t>
  </si>
  <si>
    <t>Tesla2024</t>
  </si>
  <si>
    <t>DS2024</t>
  </si>
  <si>
    <t>Leapmotor2024</t>
  </si>
  <si>
    <t>Maxus2024</t>
  </si>
  <si>
    <t>Xpeng2024</t>
  </si>
  <si>
    <t>Übrige2024</t>
  </si>
  <si>
    <t>Audi2025</t>
  </si>
  <si>
    <t>Bentley2025</t>
  </si>
  <si>
    <t>BMW2025</t>
  </si>
  <si>
    <t>BYD2025</t>
  </si>
  <si>
    <t>Citroen2025</t>
  </si>
  <si>
    <t>Dacia2025</t>
  </si>
  <si>
    <t>Ferrari2025</t>
  </si>
  <si>
    <t>Fiat2025</t>
  </si>
  <si>
    <t>Ford2025</t>
  </si>
  <si>
    <t>GWM2025</t>
  </si>
  <si>
    <t>Honda2025</t>
  </si>
  <si>
    <t>Hyundai2025</t>
  </si>
  <si>
    <t>Kia2025</t>
  </si>
  <si>
    <t>LandRover2025</t>
  </si>
  <si>
    <t>Lamborghini2025</t>
  </si>
  <si>
    <t>Lynk &amp; Co2025</t>
  </si>
  <si>
    <t>Maserati2025</t>
  </si>
  <si>
    <t>Mazda2025</t>
  </si>
  <si>
    <t>MG Roewe2025</t>
  </si>
  <si>
    <t>Mercedes2025</t>
  </si>
  <si>
    <t>Mini2025</t>
  </si>
  <si>
    <t>Nio2025</t>
  </si>
  <si>
    <t>Mitsubishi2025</t>
  </si>
  <si>
    <t>Nissan2025</t>
  </si>
  <si>
    <t>Opel2025</t>
  </si>
  <si>
    <t>Polestar2025</t>
  </si>
  <si>
    <t>Peugeot2025</t>
  </si>
  <si>
    <t>Porsche2025</t>
  </si>
  <si>
    <t>Rolls Royce2025</t>
  </si>
  <si>
    <t>Renault2025</t>
  </si>
  <si>
    <t>Seat2025</t>
  </si>
  <si>
    <t>Skoda2025</t>
  </si>
  <si>
    <t>Smart2025</t>
  </si>
  <si>
    <t>Ssangyong/KGM2025</t>
  </si>
  <si>
    <t>Subaru2025</t>
  </si>
  <si>
    <t>Suzuki2025</t>
  </si>
  <si>
    <t>Toyota2025</t>
  </si>
  <si>
    <t>Volvo2025</t>
  </si>
  <si>
    <t>VW2025</t>
  </si>
  <si>
    <t>Jeep2025</t>
  </si>
  <si>
    <t>Jaguar2025</t>
  </si>
  <si>
    <t>Alfa Romeo2025</t>
  </si>
  <si>
    <t>Lexus2025</t>
  </si>
  <si>
    <t>Tesla2025</t>
  </si>
  <si>
    <t>DS2025</t>
  </si>
  <si>
    <t>Leapmotor2025</t>
  </si>
  <si>
    <t>Maxus2025</t>
  </si>
  <si>
    <t>Xpeng2025</t>
  </si>
  <si>
    <t>Übrige2025</t>
  </si>
  <si>
    <t>Audi2026</t>
  </si>
  <si>
    <t>Bentley2026</t>
  </si>
  <si>
    <t>BMW2026</t>
  </si>
  <si>
    <t>BYD2026</t>
  </si>
  <si>
    <t>Citroen2026</t>
  </si>
  <si>
    <t>Dacia2026</t>
  </si>
  <si>
    <t>Ferrari2026</t>
  </si>
  <si>
    <t>Fiat2026</t>
  </si>
  <si>
    <t>Ford2026</t>
  </si>
  <si>
    <t>GWM2026</t>
  </si>
  <si>
    <t>Honda2026</t>
  </si>
  <si>
    <t>Hyundai2026</t>
  </si>
  <si>
    <t>Kia2026</t>
  </si>
  <si>
    <t>LandRover2026</t>
  </si>
  <si>
    <t>Lamborghini2026</t>
  </si>
  <si>
    <t>Lynk &amp; Co2026</t>
  </si>
  <si>
    <t>Maserati2026</t>
  </si>
  <si>
    <t>Mazda2026</t>
  </si>
  <si>
    <t>MG Roewe2026</t>
  </si>
  <si>
    <t>Mercedes2026</t>
  </si>
  <si>
    <t>Mini2026</t>
  </si>
  <si>
    <t>Nio2026</t>
  </si>
  <si>
    <t>Mitsubishi2026</t>
  </si>
  <si>
    <t>Nissan2026</t>
  </si>
  <si>
    <t>Opel2026</t>
  </si>
  <si>
    <t>Polestar2026</t>
  </si>
  <si>
    <t>Peugeot2026</t>
  </si>
  <si>
    <t>Porsche2026</t>
  </si>
  <si>
    <t>Rolls Royce2026</t>
  </si>
  <si>
    <t>Renault2026</t>
  </si>
  <si>
    <t>Seat2026</t>
  </si>
  <si>
    <t>Skoda2026</t>
  </si>
  <si>
    <t>Smart2026</t>
  </si>
  <si>
    <t>Ssangyong/KGM2026</t>
  </si>
  <si>
    <t>Subaru2026</t>
  </si>
  <si>
    <t>Suzuki2026</t>
  </si>
  <si>
    <t>Toyota2026</t>
  </si>
  <si>
    <t>Volvo2026</t>
  </si>
  <si>
    <t>VW2026</t>
  </si>
  <si>
    <t>Jeep2026</t>
  </si>
  <si>
    <t>Jaguar2026</t>
  </si>
  <si>
    <t>Alfa Romeo2026</t>
  </si>
  <si>
    <t>Lexus2026</t>
  </si>
  <si>
    <t>Tesla2026</t>
  </si>
  <si>
    <t>DS2026</t>
  </si>
  <si>
    <t>Leapmotor2026</t>
  </si>
  <si>
    <t>Maxus2026</t>
  </si>
  <si>
    <t>Xpeng2026</t>
  </si>
  <si>
    <t>Übrige2026</t>
  </si>
</sst>
</file>

<file path=xl/styles.xml><?xml version="1.0" encoding="utf-8"?>
<styleSheet xmlns="http://schemas.openxmlformats.org/spreadsheetml/2006/main">
  <numFmts count="4">
    <numFmt numFmtId="164" formatCode="0.0%"/>
    <numFmt numFmtId="165" formatCode="\+0.0%;\-0.0%;0.0%"/>
    <numFmt numFmtId="166" formatCode="0.0"/>
    <numFmt numFmtId="167" formatCode="0.000"/>
  </numFmts>
  <fonts count="20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20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i/>
      <sz val="12"/>
      <color rgb="FF00B05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2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</cellStyleXfs>
  <cellXfs count="64">
    <xf numFmtId="0" fontId="0" fillId="0" borderId="0" xfId="0"/>
    <xf numFmtId="0" fontId="2" fillId="0" borderId="0" xfId="0" applyFont="1"/>
    <xf numFmtId="0" fontId="2" fillId="0" borderId="0" xfId="0" applyFont="1" applyBorder="1"/>
    <xf numFmtId="0" fontId="1" fillId="0" borderId="0" xfId="0" applyFont="1" applyBorder="1" applyAlignment="1">
      <alignment vertical="center"/>
    </xf>
    <xf numFmtId="3" fontId="0" fillId="0" borderId="0" xfId="0" applyNumberFormat="1"/>
    <xf numFmtId="164" fontId="0" fillId="0" borderId="0" xfId="1" applyNumberFormat="1" applyFont="1"/>
    <xf numFmtId="0" fontId="5" fillId="0" borderId="0" xfId="0" applyFont="1" applyAlignment="1">
      <alignment horizontal="center" vertical="center"/>
    </xf>
    <xf numFmtId="0" fontId="0" fillId="0" borderId="0" xfId="0" applyFill="1"/>
    <xf numFmtId="0" fontId="5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6" fillId="2" borderId="0" xfId="0" applyFont="1" applyFill="1" applyAlignment="1">
      <alignment horizontal="center"/>
    </xf>
    <xf numFmtId="164" fontId="7" fillId="0" borderId="0" xfId="1" applyNumberFormat="1" applyFont="1" applyAlignment="1">
      <alignment horizontal="right" vertical="center" indent="2"/>
    </xf>
    <xf numFmtId="0" fontId="7" fillId="0" borderId="0" xfId="0" applyFont="1"/>
    <xf numFmtId="0" fontId="6" fillId="2" borderId="0" xfId="0" applyFont="1" applyFill="1" applyAlignment="1">
      <alignment horizontal="center" vertical="center"/>
    </xf>
    <xf numFmtId="3" fontId="7" fillId="0" borderId="0" xfId="0" applyNumberFormat="1" applyFont="1" applyAlignment="1" applyProtection="1">
      <alignment horizontal="right" vertical="center" indent="2"/>
      <protection hidden="1"/>
    </xf>
    <xf numFmtId="17" fontId="5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10" fillId="3" borderId="0" xfId="0" applyFont="1" applyFill="1" applyAlignment="1" applyProtection="1">
      <alignment horizontal="center" vertical="center"/>
      <protection locked="0" hidden="1"/>
    </xf>
    <xf numFmtId="0" fontId="10" fillId="5" borderId="0" xfId="0" applyFont="1" applyFill="1" applyAlignment="1" applyProtection="1">
      <alignment horizontal="center" vertical="center"/>
      <protection locked="0" hidden="1"/>
    </xf>
    <xf numFmtId="0" fontId="10" fillId="4" borderId="0" xfId="0" applyFont="1" applyFill="1" applyAlignment="1" applyProtection="1">
      <alignment horizontal="center" vertical="center"/>
      <protection locked="0" hidden="1"/>
    </xf>
    <xf numFmtId="0" fontId="5" fillId="0" borderId="0" xfId="0" applyFont="1" applyFill="1" applyAlignment="1" applyProtection="1">
      <alignment horizontal="center" vertical="center"/>
      <protection locked="0" hidden="1"/>
    </xf>
    <xf numFmtId="165" fontId="11" fillId="3" borderId="0" xfId="1" applyNumberFormat="1" applyFont="1" applyFill="1" applyAlignment="1" applyProtection="1">
      <alignment horizontal="center" vertical="center"/>
      <protection locked="0" hidden="1"/>
    </xf>
    <xf numFmtId="165" fontId="11" fillId="5" borderId="0" xfId="1" applyNumberFormat="1" applyFont="1" applyFill="1" applyAlignment="1" applyProtection="1">
      <alignment horizontal="center" vertical="center"/>
      <protection locked="0" hidden="1"/>
    </xf>
    <xf numFmtId="165" fontId="11" fillId="4" borderId="0" xfId="1" applyNumberFormat="1" applyFont="1" applyFill="1" applyAlignment="1" applyProtection="1">
      <alignment horizontal="center" vertical="center"/>
      <protection locked="0" hidden="1"/>
    </xf>
    <xf numFmtId="0" fontId="14" fillId="0" borderId="0" xfId="0" applyFont="1"/>
    <xf numFmtId="0" fontId="12" fillId="0" borderId="0" xfId="0" applyFont="1"/>
    <xf numFmtId="0" fontId="13" fillId="6" borderId="0" xfId="0" quotePrefix="1" applyFont="1" applyFill="1" applyAlignment="1">
      <alignment horizontal="center" vertical="center"/>
    </xf>
    <xf numFmtId="165" fontId="13" fillId="6" borderId="0" xfId="1" applyNumberFormat="1" applyFont="1" applyFill="1" applyAlignment="1" applyProtection="1">
      <alignment horizontal="right" vertical="center" indent="2"/>
      <protection hidden="1"/>
    </xf>
    <xf numFmtId="164" fontId="0" fillId="0" borderId="0" xfId="0" applyNumberFormat="1"/>
    <xf numFmtId="0" fontId="0" fillId="0" borderId="0" xfId="0" applyAlignment="1">
      <alignment horizontal="center"/>
    </xf>
    <xf numFmtId="0" fontId="16" fillId="7" borderId="0" xfId="0" applyFont="1" applyFill="1" applyAlignment="1">
      <alignment horizontal="center"/>
    </xf>
    <xf numFmtId="0" fontId="16" fillId="7" borderId="0" xfId="0" applyFont="1" applyFill="1"/>
    <xf numFmtId="0" fontId="17" fillId="7" borderId="0" xfId="0" applyFont="1" applyFill="1"/>
    <xf numFmtId="0" fontId="17" fillId="7" borderId="0" xfId="0" applyFont="1" applyFill="1" applyBorder="1"/>
    <xf numFmtId="0" fontId="17" fillId="7" borderId="0" xfId="0" applyFont="1" applyFill="1" applyAlignment="1">
      <alignment horizontal="center"/>
    </xf>
    <xf numFmtId="0" fontId="18" fillId="7" borderId="0" xfId="0" applyFont="1" applyFill="1" applyBorder="1" applyAlignment="1">
      <alignment vertical="center"/>
    </xf>
    <xf numFmtId="3" fontId="16" fillId="7" borderId="0" xfId="0" applyNumberFormat="1" applyFont="1" applyFill="1"/>
    <xf numFmtId="3" fontId="17" fillId="7" borderId="0" xfId="0" applyNumberFormat="1" applyFont="1" applyFill="1"/>
    <xf numFmtId="164" fontId="16" fillId="7" borderId="0" xfId="1" applyNumberFormat="1" applyFont="1" applyFill="1"/>
    <xf numFmtId="166" fontId="16" fillId="7" borderId="0" xfId="0" applyNumberFormat="1" applyFont="1" applyFill="1"/>
    <xf numFmtId="1" fontId="16" fillId="7" borderId="0" xfId="0" applyNumberFormat="1" applyFont="1" applyFill="1"/>
    <xf numFmtId="0" fontId="18" fillId="7" borderId="0" xfId="0" applyFont="1" applyFill="1" applyAlignment="1">
      <alignment horizontal="left" vertical="center"/>
    </xf>
    <xf numFmtId="167" fontId="16" fillId="7" borderId="0" xfId="0" applyNumberFormat="1" applyFont="1" applyFill="1"/>
    <xf numFmtId="3" fontId="19" fillId="7" borderId="0" xfId="0" applyNumberFormat="1" applyFont="1" applyFill="1" applyAlignment="1">
      <alignment horizontal="right"/>
    </xf>
    <xf numFmtId="0" fontId="0" fillId="7" borderId="0" xfId="0" applyFill="1"/>
    <xf numFmtId="0" fontId="2" fillId="7" borderId="0" xfId="0" applyFont="1" applyFill="1" applyAlignment="1">
      <alignment horizontal="center"/>
    </xf>
    <xf numFmtId="0" fontId="1" fillId="7" borderId="0" xfId="0" applyFont="1" applyFill="1" applyBorder="1" applyAlignment="1">
      <alignment vertical="center"/>
    </xf>
    <xf numFmtId="0" fontId="2" fillId="7" borderId="0" xfId="0" applyFont="1" applyFill="1"/>
    <xf numFmtId="1" fontId="0" fillId="7" borderId="0" xfId="0" applyNumberFormat="1" applyFill="1"/>
    <xf numFmtId="166" fontId="0" fillId="7" borderId="0" xfId="0" applyNumberFormat="1" applyFill="1"/>
    <xf numFmtId="2" fontId="0" fillId="7" borderId="0" xfId="0" applyNumberFormat="1" applyFill="1"/>
    <xf numFmtId="0" fontId="2" fillId="7" borderId="0" xfId="0" applyFont="1" applyFill="1" applyBorder="1"/>
    <xf numFmtId="164" fontId="0" fillId="7" borderId="0" xfId="1" applyNumberFormat="1" applyFont="1" applyFill="1"/>
    <xf numFmtId="17" fontId="0" fillId="7" borderId="0" xfId="0" applyNumberFormat="1" applyFill="1" applyAlignment="1">
      <alignment horizontal="center"/>
    </xf>
    <xf numFmtId="17" fontId="0" fillId="7" borderId="0" xfId="0" applyNumberFormat="1" applyFill="1"/>
    <xf numFmtId="0" fontId="15" fillId="7" borderId="0" xfId="0" applyFont="1" applyFill="1"/>
    <xf numFmtId="0" fontId="3" fillId="2" borderId="1" xfId="0" applyFont="1" applyFill="1" applyBorder="1" applyAlignment="1" applyProtection="1">
      <alignment horizontal="center" vertical="center"/>
      <protection locked="0" hidden="1"/>
    </xf>
    <xf numFmtId="0" fontId="3" fillId="2" borderId="2" xfId="0" applyFont="1" applyFill="1" applyBorder="1" applyAlignment="1" applyProtection="1">
      <alignment horizontal="center" vertical="center"/>
      <protection locked="0" hidden="1"/>
    </xf>
    <xf numFmtId="0" fontId="3" fillId="2" borderId="3" xfId="0" applyFont="1" applyFill="1" applyBorder="1" applyAlignment="1" applyProtection="1">
      <alignment horizontal="center" vertical="center"/>
      <protection locked="0" hidden="1"/>
    </xf>
    <xf numFmtId="0" fontId="9" fillId="4" borderId="0" xfId="0" applyFont="1" applyFill="1" applyAlignment="1" applyProtection="1">
      <alignment horizontal="center" vertical="center"/>
      <protection locked="0" hidden="1"/>
    </xf>
    <xf numFmtId="0" fontId="9" fillId="5" borderId="0" xfId="0" applyFont="1" applyFill="1" applyAlignment="1" applyProtection="1">
      <alignment horizontal="center" vertical="center"/>
      <protection locked="0" hidden="1"/>
    </xf>
    <xf numFmtId="0" fontId="9" fillId="3" borderId="0" xfId="0" applyFont="1" applyFill="1" applyAlignment="1" applyProtection="1">
      <alignment horizontal="center" vertical="center"/>
      <protection locked="0" hidden="1"/>
    </xf>
  </cellXfs>
  <cellStyles count="4">
    <cellStyle name="Prozent" xfId="1" builtinId="5"/>
    <cellStyle name="Standard" xfId="0" builtinId="0"/>
    <cellStyle name="style1698816084512" xfId="3"/>
    <cellStyle name="style1698816084543" xfId="2"/>
  </cellStyles>
  <dxfs count="4">
    <dxf>
      <font>
        <b/>
        <i/>
        <color rgb="FF00B050"/>
      </font>
    </dxf>
    <dxf>
      <font>
        <b/>
        <i/>
        <color rgb="FFFF0000"/>
      </font>
    </dxf>
    <dxf>
      <font>
        <b/>
        <i/>
        <color rgb="FF00B050"/>
      </font>
    </dxf>
    <dxf>
      <font>
        <b/>
        <i/>
        <color rgb="FFFF0000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plotArea>
      <c:layout>
        <c:manualLayout>
          <c:layoutTarget val="inner"/>
          <c:xMode val="edge"/>
          <c:yMode val="edge"/>
          <c:x val="7.0330049972946923E-2"/>
          <c:y val="0.17177092446777489"/>
          <c:w val="0.86132631628474265"/>
          <c:h val="0.71224919801691455"/>
        </c:manualLayout>
      </c:layout>
      <c:lineChart>
        <c:grouping val="standard"/>
        <c:ser>
          <c:idx val="0"/>
          <c:order val="0"/>
          <c:tx>
            <c:strRef>
              <c:f>Tabelle2!$B$13</c:f>
              <c:strCache>
                <c:ptCount val="1"/>
                <c:pt idx="0">
                  <c:v>2023</c:v>
                </c:pt>
              </c:strCache>
            </c:strRef>
          </c:tx>
          <c:marker>
            <c:symbol val="none"/>
          </c:marker>
          <c:cat>
            <c:strRef>
              <c:f>Tabelle2!$D$4:$O$4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Mrz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Tabelle2!$D$13:$O$13</c:f>
              <c:numCache>
                <c:formatCode>0.0</c:formatCode>
                <c:ptCount val="12"/>
                <c:pt idx="0">
                  <c:v>37076</c:v>
                </c:pt>
                <c:pt idx="1">
                  <c:v>39519</c:v>
                </c:pt>
                <c:pt idx="2">
                  <c:v>49894</c:v>
                </c:pt>
                <c:pt idx="3">
                  <c:v>36940</c:v>
                </c:pt>
                <c:pt idx="4">
                  <c:v>43831</c:v>
                </c:pt>
                <c:pt idx="5">
                  <c:v>53210</c:v>
                </c:pt>
                <c:pt idx="6">
                  <c:v>43251</c:v>
                </c:pt>
                <c:pt idx="7">
                  <c:v>46073</c:v>
                </c:pt>
                <c:pt idx="8">
                  <c:v>42044</c:v>
                </c:pt>
                <c:pt idx="9">
                  <c:v>34806</c:v>
                </c:pt>
                <c:pt idx="10">
                  <c:v>47279</c:v>
                </c:pt>
                <c:pt idx="11">
                  <c:v>45166</c:v>
                </c:pt>
              </c:numCache>
            </c:numRef>
          </c:val>
        </c:ser>
        <c:ser>
          <c:idx val="1"/>
          <c:order val="1"/>
          <c:tx>
            <c:strRef>
              <c:f>Tabelle2!$B$14</c:f>
              <c:strCache>
                <c:ptCount val="1"/>
                <c:pt idx="0">
                  <c:v>2024</c:v>
                </c:pt>
              </c:strCache>
            </c:strRef>
          </c:tx>
          <c:spPr>
            <a:ln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Tabelle2!$D$4:$O$4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Mrz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Tabelle2!$D$14:$O$14</c:f>
              <c:numCache>
                <c:formatCode>0.0</c:formatCode>
                <c:ptCount val="12"/>
                <c:pt idx="0">
                  <c:v>41548</c:v>
                </c:pt>
                <c:pt idx="1">
                  <c:v>40361</c:v>
                </c:pt>
                <c:pt idx="2">
                  <c:v>48180</c:v>
                </c:pt>
                <c:pt idx="3">
                  <c:v>50739</c:v>
                </c:pt>
                <c:pt idx="4">
                  <c:v>47636</c:v>
                </c:pt>
                <c:pt idx="5">
                  <c:v>60754</c:v>
                </c:pt>
                <c:pt idx="6">
                  <c:v>41388</c:v>
                </c:pt>
                <c:pt idx="7">
                  <c:v>35359</c:v>
                </c:pt>
                <c:pt idx="8">
                  <c:v>38914</c:v>
                </c:pt>
                <c:pt idx="9">
                  <c:v>43942</c:v>
                </c:pt>
                <c:pt idx="10">
                  <c:v>47610</c:v>
                </c:pt>
                <c:pt idx="11">
                  <c:v>40457</c:v>
                </c:pt>
              </c:numCache>
            </c:numRef>
          </c:val>
        </c:ser>
        <c:ser>
          <c:idx val="2"/>
          <c:order val="2"/>
          <c:tx>
            <c:strRef>
              <c:f>Tabelle2!$B$15</c:f>
              <c:strCache>
                <c:ptCount val="1"/>
                <c:pt idx="0">
                  <c:v>2025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square"/>
            <c:size val="5"/>
            <c:spPr>
              <a:solidFill>
                <a:srgbClr val="FF0000"/>
              </a:solidFill>
            </c:spPr>
          </c:marker>
          <c:cat>
            <c:strRef>
              <c:f>Tabelle2!$D$4:$O$4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Mrz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Tabelle2!$D$15:$O$15</c:f>
              <c:numCache>
                <c:formatCode>0.0</c:formatCode>
                <c:ptCount val="12"/>
                <c:pt idx="0">
                  <c:v>46381</c:v>
                </c:pt>
                <c:pt idx="1">
                  <c:v>41037</c:v>
                </c:pt>
                <c:pt idx="2">
                  <c:v>50935</c:v>
                </c:pt>
                <c:pt idx="3">
                  <c:v>49393</c:v>
                </c:pt>
                <c:pt idx="4">
                  <c:v>50048</c:v>
                </c:pt>
                <c:pt idx="5">
                  <c:v>48204</c:v>
                </c:pt>
                <c:pt idx="6">
                  <c:v>51938</c:v>
                </c:pt>
                <c:pt idx="7">
                  <c:v>37467</c:v>
                </c:pt>
                <c:pt idx="8">
                  <c:v>45225</c:v>
                </c:pt>
                <c:pt idx="9">
                  <c:v>48274</c:v>
                </c:pt>
                <c:pt idx="10">
                  <c:v>47854</c:v>
                </c:pt>
                <c:pt idx="11">
                  <c:v>44040</c:v>
                </c:pt>
              </c:numCache>
            </c:numRef>
          </c:val>
        </c:ser>
        <c:marker val="1"/>
        <c:axId val="269337344"/>
        <c:axId val="269339264"/>
      </c:lineChart>
      <c:catAx>
        <c:axId val="269337344"/>
        <c:scaling>
          <c:orientation val="minMax"/>
        </c:scaling>
        <c:axPos val="b"/>
        <c:tickLblPos val="nextTo"/>
        <c:crossAx val="269339264"/>
        <c:crosses val="autoZero"/>
        <c:auto val="1"/>
        <c:lblAlgn val="ctr"/>
        <c:lblOffset val="100"/>
      </c:catAx>
      <c:valAx>
        <c:axId val="269339264"/>
        <c:scaling>
          <c:orientation val="minMax"/>
        </c:scaling>
        <c:axPos val="l"/>
        <c:majorGridlines/>
        <c:numFmt formatCode="#,##0" sourceLinked="0"/>
        <c:tickLblPos val="nextTo"/>
        <c:crossAx val="2693373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7493811352967345"/>
          <c:y val="3.8619130941965692E-3"/>
          <c:w val="0.40338028169016593"/>
          <c:h val="0.21861675185338691"/>
        </c:manualLayout>
      </c:layout>
      <c:txPr>
        <a:bodyPr/>
        <a:lstStyle/>
        <a:p>
          <a:pPr>
            <a:defRPr sz="1050" b="1"/>
          </a:pPr>
          <a:endParaRPr lang="de-DE"/>
        </a:p>
      </c:txPr>
    </c:legend>
    <c:plotVisOnly val="1"/>
  </c:chart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plotArea>
      <c:layout>
        <c:manualLayout>
          <c:layoutTarget val="inner"/>
          <c:xMode val="edge"/>
          <c:yMode val="edge"/>
          <c:x val="9.2523818645588646E-2"/>
          <c:y val="0.17177092446777489"/>
          <c:w val="0.83913254761208622"/>
          <c:h val="0.71224919801691455"/>
        </c:manualLayout>
      </c:layout>
      <c:lineChart>
        <c:grouping val="standard"/>
        <c:ser>
          <c:idx val="0"/>
          <c:order val="0"/>
          <c:tx>
            <c:strRef>
              <c:f>TabelleP!$C$13</c:f>
              <c:strCache>
                <c:ptCount val="1"/>
                <c:pt idx="0">
                  <c:v>2023</c:v>
                </c:pt>
              </c:strCache>
            </c:strRef>
          </c:tx>
          <c:marker>
            <c:symbol val="none"/>
          </c:marker>
          <c:val>
            <c:numRef>
              <c:f>TabelleP!$E$13:$P$13</c:f>
              <c:numCache>
                <c:formatCode>0.0%</c:formatCode>
                <c:ptCount val="12"/>
                <c:pt idx="0">
                  <c:v>0.2068430712926855</c:v>
                </c:pt>
                <c:pt idx="1">
                  <c:v>0.19164444013384413</c:v>
                </c:pt>
                <c:pt idx="2">
                  <c:v>0.177330902292784</c:v>
                </c:pt>
                <c:pt idx="3">
                  <c:v>0.18201796528157599</c:v>
                </c:pt>
                <c:pt idx="4">
                  <c:v>0.17747787144789162</c:v>
                </c:pt>
                <c:pt idx="5">
                  <c:v>0.189941421936967</c:v>
                </c:pt>
                <c:pt idx="6">
                  <c:v>0.17778499406026874</c:v>
                </c:pt>
                <c:pt idx="7">
                  <c:v>0.16850817615583522</c:v>
                </c:pt>
                <c:pt idx="8">
                  <c:v>0.18727672804696618</c:v>
                </c:pt>
                <c:pt idx="9">
                  <c:v>0.15896126672116698</c:v>
                </c:pt>
                <c:pt idx="10">
                  <c:v>0.19242493925543649</c:v>
                </c:pt>
                <c:pt idx="11">
                  <c:v>0.18672664056589341</c:v>
                </c:pt>
              </c:numCache>
            </c:numRef>
          </c:val>
        </c:ser>
        <c:ser>
          <c:idx val="1"/>
          <c:order val="1"/>
          <c:tx>
            <c:strRef>
              <c:f>TabelleP!$C$14</c:f>
              <c:strCache>
                <c:ptCount val="1"/>
                <c:pt idx="0">
                  <c:v>2024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ymbol val="none"/>
          </c:marker>
          <c:val>
            <c:numRef>
              <c:f>TabelleP!$E$14:$P$14</c:f>
              <c:numCache>
                <c:formatCode>0.0%</c:formatCode>
                <c:ptCount val="12"/>
                <c:pt idx="0">
                  <c:v>0.19455591820297538</c:v>
                </c:pt>
                <c:pt idx="1">
                  <c:v>0.18566342208401568</c:v>
                </c:pt>
                <c:pt idx="2">
                  <c:v>0.18260790467094193</c:v>
                </c:pt>
                <c:pt idx="3">
                  <c:v>0.20871486042895573</c:v>
                </c:pt>
                <c:pt idx="4">
                  <c:v>0.20148461457121708</c:v>
                </c:pt>
                <c:pt idx="5">
                  <c:v>0.20433257435366212</c:v>
                </c:pt>
                <c:pt idx="6">
                  <c:v>0.17370720590272093</c:v>
                </c:pt>
                <c:pt idx="7">
                  <c:v>0.17919441319264959</c:v>
                </c:pt>
                <c:pt idx="8">
                  <c:v>0.18632689803110397</c:v>
                </c:pt>
                <c:pt idx="9">
                  <c:v>0.18941170385185696</c:v>
                </c:pt>
                <c:pt idx="10">
                  <c:v>0.19468889034284217</c:v>
                </c:pt>
                <c:pt idx="11">
                  <c:v>0.18003212872851224</c:v>
                </c:pt>
              </c:numCache>
            </c:numRef>
          </c:val>
        </c:ser>
        <c:ser>
          <c:idx val="2"/>
          <c:order val="2"/>
          <c:tx>
            <c:strRef>
              <c:f>TabelleP!$C$15</c:f>
              <c:strCache>
                <c:ptCount val="1"/>
                <c:pt idx="0">
                  <c:v>2025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square"/>
            <c:size val="5"/>
            <c:spPr>
              <a:solidFill>
                <a:srgbClr val="FF0000"/>
              </a:solidFill>
            </c:spPr>
          </c:marker>
          <c:val>
            <c:numRef>
              <c:f>TabelleP!$E$15:$P$15</c:f>
              <c:numCache>
                <c:formatCode>0.0%</c:formatCode>
                <c:ptCount val="12"/>
                <c:pt idx="0">
                  <c:v>0.22337218262377193</c:v>
                </c:pt>
                <c:pt idx="1">
                  <c:v>0.20172144282666615</c:v>
                </c:pt>
                <c:pt idx="2">
                  <c:v>0.20092939955896913</c:v>
                </c:pt>
                <c:pt idx="3">
                  <c:v>0.20349115058831285</c:v>
                </c:pt>
                <c:pt idx="4">
                  <c:v>0.20914595669816169</c:v>
                </c:pt>
                <c:pt idx="5">
                  <c:v>0.18815502375162474</c:v>
                </c:pt>
                <c:pt idx="6">
                  <c:v>0.1961390019712842</c:v>
                </c:pt>
                <c:pt idx="7">
                  <c:v>0.18079998455814583</c:v>
                </c:pt>
                <c:pt idx="8">
                  <c:v>0.19201538670561463</c:v>
                </c:pt>
                <c:pt idx="9">
                  <c:v>0.19299332754974355</c:v>
                </c:pt>
                <c:pt idx="10">
                  <c:v>0.19090361469815018</c:v>
                </c:pt>
                <c:pt idx="11">
                  <c:v>0.17870548086950525</c:v>
                </c:pt>
              </c:numCache>
            </c:numRef>
          </c:val>
        </c:ser>
        <c:marker val="1"/>
        <c:axId val="269520256"/>
        <c:axId val="269526528"/>
      </c:lineChart>
      <c:catAx>
        <c:axId val="269520256"/>
        <c:scaling>
          <c:orientation val="minMax"/>
        </c:scaling>
        <c:axPos val="b"/>
        <c:tickLblPos val="nextTo"/>
        <c:crossAx val="269526528"/>
        <c:crosses val="autoZero"/>
        <c:auto val="1"/>
        <c:lblAlgn val="ctr"/>
        <c:lblOffset val="100"/>
      </c:catAx>
      <c:valAx>
        <c:axId val="269526528"/>
        <c:scaling>
          <c:orientation val="minMax"/>
        </c:scaling>
        <c:axPos val="l"/>
        <c:majorGridlines/>
        <c:numFmt formatCode="0.0%" sourceLinked="0"/>
        <c:tickLblPos val="nextTo"/>
        <c:crossAx val="26952025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7493811352967351"/>
          <c:y val="3.8619130941965692E-3"/>
          <c:w val="0.36923602219376866"/>
          <c:h val="0.14675968135562945"/>
        </c:manualLayout>
      </c:layout>
      <c:txPr>
        <a:bodyPr/>
        <a:lstStyle/>
        <a:p>
          <a:pPr>
            <a:defRPr sz="1050" b="1"/>
          </a:pPr>
          <a:endParaRPr lang="de-DE"/>
        </a:p>
      </c:txPr>
    </c:legend>
    <c:plotVisOnly val="1"/>
  </c:chart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autoTitleDeleted val="1"/>
    <c:plotArea>
      <c:layout>
        <c:manualLayout>
          <c:layoutTarget val="inner"/>
          <c:xMode val="edge"/>
          <c:yMode val="edge"/>
          <c:x val="7.0330049972946923E-2"/>
          <c:y val="0.12350545088668531"/>
          <c:w val="0.89446636575641647"/>
          <c:h val="0.74844829596995188"/>
        </c:manualLayout>
      </c:layout>
      <c:lineChart>
        <c:grouping val="standard"/>
        <c:ser>
          <c:idx val="0"/>
          <c:order val="0"/>
          <c:tx>
            <c:strRef>
              <c:f>Tabelle2!$B$5</c:f>
              <c:strCache>
                <c:ptCount val="1"/>
                <c:pt idx="0">
                  <c:v>2015</c:v>
                </c:pt>
              </c:strCache>
            </c:strRef>
          </c:tx>
          <c:marker>
            <c:symbol val="none"/>
          </c:marker>
          <c:cat>
            <c:strRef>
              <c:f>Tabelle2!$D$4:$O$4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Mrz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Tabelle2!$D$5:$O$5</c:f>
            </c:numRef>
          </c:val>
        </c:ser>
        <c:ser>
          <c:idx val="1"/>
          <c:order val="1"/>
          <c:tx>
            <c:strRef>
              <c:f>Tabelle2!$B$14</c:f>
              <c:strCache>
                <c:ptCount val="1"/>
                <c:pt idx="0">
                  <c:v>2024</c:v>
                </c:pt>
              </c:strCache>
            </c:strRef>
          </c:tx>
          <c:spPr>
            <a:ln w="63500">
              <a:solidFill>
                <a:schemeClr val="accent1"/>
              </a:solidFill>
            </a:ln>
          </c:spPr>
          <c:marker>
            <c:symbol val="none"/>
          </c:marker>
          <c:cat>
            <c:strRef>
              <c:f>Tabelle2!$D$4:$O$4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Mrz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Tabelle2!$D$14:$O$14</c:f>
              <c:numCache>
                <c:formatCode>0.0</c:formatCode>
                <c:ptCount val="12"/>
                <c:pt idx="0">
                  <c:v>41548</c:v>
                </c:pt>
                <c:pt idx="1">
                  <c:v>40361</c:v>
                </c:pt>
                <c:pt idx="2">
                  <c:v>48180</c:v>
                </c:pt>
                <c:pt idx="3">
                  <c:v>50739</c:v>
                </c:pt>
                <c:pt idx="4">
                  <c:v>47636</c:v>
                </c:pt>
                <c:pt idx="5">
                  <c:v>60754</c:v>
                </c:pt>
                <c:pt idx="6">
                  <c:v>41388</c:v>
                </c:pt>
                <c:pt idx="7">
                  <c:v>35359</c:v>
                </c:pt>
                <c:pt idx="8">
                  <c:v>38914</c:v>
                </c:pt>
                <c:pt idx="9">
                  <c:v>43942</c:v>
                </c:pt>
                <c:pt idx="10">
                  <c:v>47610</c:v>
                </c:pt>
                <c:pt idx="11">
                  <c:v>40457</c:v>
                </c:pt>
              </c:numCache>
            </c:numRef>
          </c:val>
        </c:ser>
        <c:ser>
          <c:idx val="2"/>
          <c:order val="2"/>
          <c:tx>
            <c:strRef>
              <c:f>Tabelle2!$B$15</c:f>
              <c:strCache>
                <c:ptCount val="1"/>
                <c:pt idx="0">
                  <c:v>2025</c:v>
                </c:pt>
              </c:strCache>
            </c:strRef>
          </c:tx>
          <c:spPr>
            <a:ln w="63500"/>
          </c:spPr>
          <c:marker>
            <c:symbol val="none"/>
          </c:marker>
          <c:cat>
            <c:strRef>
              <c:f>Tabelle2!$D$4:$O$4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Mrz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Tabelle2!$D$15:$O$15</c:f>
              <c:numCache>
                <c:formatCode>0.0</c:formatCode>
                <c:ptCount val="12"/>
                <c:pt idx="0">
                  <c:v>46381</c:v>
                </c:pt>
                <c:pt idx="1">
                  <c:v>41037</c:v>
                </c:pt>
                <c:pt idx="2">
                  <c:v>50935</c:v>
                </c:pt>
                <c:pt idx="3">
                  <c:v>49393</c:v>
                </c:pt>
                <c:pt idx="4">
                  <c:v>50048</c:v>
                </c:pt>
                <c:pt idx="5">
                  <c:v>48204</c:v>
                </c:pt>
                <c:pt idx="6">
                  <c:v>51938</c:v>
                </c:pt>
                <c:pt idx="7">
                  <c:v>37467</c:v>
                </c:pt>
                <c:pt idx="8">
                  <c:v>45225</c:v>
                </c:pt>
                <c:pt idx="9">
                  <c:v>48274</c:v>
                </c:pt>
                <c:pt idx="10">
                  <c:v>47854</c:v>
                </c:pt>
                <c:pt idx="11">
                  <c:v>44040</c:v>
                </c:pt>
              </c:numCache>
            </c:numRef>
          </c:val>
        </c:ser>
        <c:ser>
          <c:idx val="3"/>
          <c:order val="3"/>
          <c:tx>
            <c:strRef>
              <c:f>Tabelle2!$B$16</c:f>
              <c:strCache>
                <c:ptCount val="1"/>
                <c:pt idx="0">
                  <c:v>2026</c:v>
                </c:pt>
              </c:strCache>
            </c:strRef>
          </c:tx>
          <c:spPr>
            <a:ln w="63500">
              <a:solidFill>
                <a:srgbClr val="FF0000"/>
              </a:solidFill>
            </a:ln>
          </c:spPr>
          <c:marker>
            <c:symbol val="x"/>
            <c:size val="12"/>
            <c:spPr>
              <a:solidFill>
                <a:srgbClr val="FF0000"/>
              </a:solidFill>
              <a:ln>
                <a:noFill/>
              </a:ln>
              <a:scene3d>
                <a:camera prst="orthographicFront"/>
                <a:lightRig rig="threePt" dir="t"/>
              </a:scene3d>
              <a:sp3d>
                <a:bevelT/>
              </a:sp3d>
            </c:spPr>
          </c:marker>
          <c:cat>
            <c:strRef>
              <c:f>Tabelle2!$D$4:$O$4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Mrz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Tabelle2!$D$16:$O$16</c:f>
              <c:numCache>
                <c:formatCode>0.0</c:formatCode>
                <c:ptCount val="12"/>
                <c:pt idx="0">
                  <c:v>38282</c:v>
                </c:pt>
                <c:pt idx="1">
                  <c:v>40174</c:v>
                </c:pt>
              </c:numCache>
            </c:numRef>
          </c:val>
        </c:ser>
        <c:marker val="1"/>
        <c:axId val="269593600"/>
        <c:axId val="269608064"/>
      </c:lineChart>
      <c:catAx>
        <c:axId val="269593600"/>
        <c:scaling>
          <c:orientation val="minMax"/>
        </c:scaling>
        <c:axPos val="b"/>
        <c:tickLblPos val="nextTo"/>
        <c:txPr>
          <a:bodyPr/>
          <a:lstStyle/>
          <a:p>
            <a:pPr>
              <a:defRPr sz="1200" b="1"/>
            </a:pPr>
            <a:endParaRPr lang="de-DE"/>
          </a:p>
        </c:txPr>
        <c:crossAx val="269608064"/>
        <c:crosses val="autoZero"/>
        <c:auto val="1"/>
        <c:lblAlgn val="ctr"/>
        <c:lblOffset val="100"/>
      </c:catAx>
      <c:valAx>
        <c:axId val="269608064"/>
        <c:scaling>
          <c:orientation val="minMax"/>
        </c:scaling>
        <c:axPos val="l"/>
        <c:majorGridlines/>
        <c:numFmt formatCode="#,##0" sourceLinked="0"/>
        <c:tickLblPos val="nextTo"/>
        <c:txPr>
          <a:bodyPr/>
          <a:lstStyle/>
          <a:p>
            <a:pPr>
              <a:defRPr sz="1200" b="1"/>
            </a:pPr>
            <a:endParaRPr lang="de-DE"/>
          </a:p>
        </c:txPr>
        <c:crossAx val="26959360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7679965817724665"/>
          <c:y val="2.6719641505360252E-2"/>
          <c:w val="0.36923602219376866"/>
          <c:h val="8.707428345845851E-2"/>
        </c:manualLayout>
      </c:layout>
      <c:txPr>
        <a:bodyPr/>
        <a:lstStyle/>
        <a:p>
          <a:pPr>
            <a:defRPr sz="1200" b="1"/>
          </a:pPr>
          <a:endParaRPr lang="de-DE"/>
        </a:p>
      </c:txPr>
    </c:legend>
    <c:plotVisOnly val="1"/>
  </c:chart>
  <c:spPr>
    <a:solidFill>
      <a:schemeClr val="bg1">
        <a:lumMod val="85000"/>
      </a:schemeClr>
    </a:solidFill>
    <a:ln w="25400">
      <a:solidFill>
        <a:schemeClr val="bg1">
          <a:lumMod val="50000"/>
        </a:schemeClr>
      </a:solidFill>
    </a:ln>
    <a:scene3d>
      <a:camera prst="orthographicFront"/>
      <a:lightRig rig="threePt" dir="t"/>
    </a:scene3d>
    <a:sp3d>
      <a:bevelT/>
    </a:sp3d>
  </c:spPr>
  <c:printSettings>
    <c:headerFooter/>
    <c:pageMargins b="0.78740157499999996" l="0.70000000000000062" r="0.70000000000000062" t="0.78740157499999996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autoTitleDeleted val="1"/>
    <c:plotArea>
      <c:layout>
        <c:manualLayout>
          <c:layoutTarget val="inner"/>
          <c:xMode val="edge"/>
          <c:yMode val="edge"/>
          <c:x val="7.3326294887300941E-2"/>
          <c:y val="0.12350555495632211"/>
          <c:w val="0.89446636575641592"/>
          <c:h val="0.73939852006473084"/>
        </c:manualLayout>
      </c:layout>
      <c:lineChart>
        <c:grouping val="standard"/>
        <c:ser>
          <c:idx val="0"/>
          <c:order val="0"/>
          <c:tx>
            <c:strRef>
              <c:f>Tabelle2!$B$5</c:f>
              <c:strCache>
                <c:ptCount val="1"/>
                <c:pt idx="0">
                  <c:v>2015</c:v>
                </c:pt>
              </c:strCache>
            </c:strRef>
          </c:tx>
          <c:marker>
            <c:symbol val="none"/>
          </c:marker>
          <c:cat>
            <c:strRef>
              <c:f>Tabelle2!$D$4:$O$4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Mrz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Tabelle2!$D$5:$O$5</c:f>
            </c:numRef>
          </c:val>
        </c:ser>
        <c:ser>
          <c:idx val="1"/>
          <c:order val="1"/>
          <c:tx>
            <c:strRef>
              <c:f>TabelleP!$C$14</c:f>
              <c:strCache>
                <c:ptCount val="1"/>
                <c:pt idx="0">
                  <c:v>2024</c:v>
                </c:pt>
              </c:strCache>
            </c:strRef>
          </c:tx>
          <c:spPr>
            <a:ln w="63500">
              <a:solidFill>
                <a:schemeClr val="accent1"/>
              </a:solidFill>
            </a:ln>
          </c:spPr>
          <c:marker>
            <c:symbol val="none"/>
          </c:marker>
          <c:cat>
            <c:strRef>
              <c:f>TabelleP!$E$4:$P$4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Mrz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TabelleP!$E$14:$P$14</c:f>
              <c:numCache>
                <c:formatCode>0.0%</c:formatCode>
                <c:ptCount val="12"/>
                <c:pt idx="0">
                  <c:v>0.19455591820297538</c:v>
                </c:pt>
                <c:pt idx="1">
                  <c:v>0.18566342208401568</c:v>
                </c:pt>
                <c:pt idx="2">
                  <c:v>0.18260790467094193</c:v>
                </c:pt>
                <c:pt idx="3">
                  <c:v>0.20871486042895573</c:v>
                </c:pt>
                <c:pt idx="4">
                  <c:v>0.20148461457121708</c:v>
                </c:pt>
                <c:pt idx="5">
                  <c:v>0.20433257435366212</c:v>
                </c:pt>
                <c:pt idx="6">
                  <c:v>0.17370720590272093</c:v>
                </c:pt>
                <c:pt idx="7">
                  <c:v>0.17919441319264959</c:v>
                </c:pt>
                <c:pt idx="8">
                  <c:v>0.18632689803110397</c:v>
                </c:pt>
                <c:pt idx="9">
                  <c:v>0.18941170385185696</c:v>
                </c:pt>
                <c:pt idx="10">
                  <c:v>0.19468889034284217</c:v>
                </c:pt>
                <c:pt idx="11">
                  <c:v>0.18003212872851224</c:v>
                </c:pt>
              </c:numCache>
            </c:numRef>
          </c:val>
        </c:ser>
        <c:ser>
          <c:idx val="2"/>
          <c:order val="2"/>
          <c:tx>
            <c:strRef>
              <c:f>TabelleP!$C$15</c:f>
              <c:strCache>
                <c:ptCount val="1"/>
                <c:pt idx="0">
                  <c:v>2025</c:v>
                </c:pt>
              </c:strCache>
            </c:strRef>
          </c:tx>
          <c:spPr>
            <a:ln w="63500"/>
          </c:spPr>
          <c:marker>
            <c:symbol val="none"/>
          </c:marker>
          <c:cat>
            <c:strRef>
              <c:f>TabelleP!$E$4:$P$4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Mrz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TabelleP!$E$15:$P$15</c:f>
              <c:numCache>
                <c:formatCode>0.0%</c:formatCode>
                <c:ptCount val="12"/>
                <c:pt idx="0">
                  <c:v>0.22337218262377193</c:v>
                </c:pt>
                <c:pt idx="1">
                  <c:v>0.20172144282666615</c:v>
                </c:pt>
                <c:pt idx="2">
                  <c:v>0.20092939955896913</c:v>
                </c:pt>
                <c:pt idx="3">
                  <c:v>0.20349115058831285</c:v>
                </c:pt>
                <c:pt idx="4">
                  <c:v>0.20914595669816169</c:v>
                </c:pt>
                <c:pt idx="5">
                  <c:v>0.18815502375162474</c:v>
                </c:pt>
                <c:pt idx="6">
                  <c:v>0.1961390019712842</c:v>
                </c:pt>
                <c:pt idx="7">
                  <c:v>0.18079998455814583</c:v>
                </c:pt>
                <c:pt idx="8">
                  <c:v>0.19201538670561463</c:v>
                </c:pt>
                <c:pt idx="9">
                  <c:v>0.19299332754974355</c:v>
                </c:pt>
                <c:pt idx="10">
                  <c:v>0.19090361469815018</c:v>
                </c:pt>
                <c:pt idx="11">
                  <c:v>0.17870548086950525</c:v>
                </c:pt>
              </c:numCache>
            </c:numRef>
          </c:val>
        </c:ser>
        <c:ser>
          <c:idx val="3"/>
          <c:order val="3"/>
          <c:tx>
            <c:strRef>
              <c:f>TabelleP!$C$16</c:f>
              <c:strCache>
                <c:ptCount val="1"/>
                <c:pt idx="0">
                  <c:v>2026</c:v>
                </c:pt>
              </c:strCache>
            </c:strRef>
          </c:tx>
          <c:spPr>
            <a:ln w="63500">
              <a:solidFill>
                <a:srgbClr val="FF0000"/>
              </a:solidFill>
            </a:ln>
          </c:spPr>
          <c:marker>
            <c:symbol val="circle"/>
            <c:size val="11"/>
            <c:spPr>
              <a:solidFill>
                <a:srgbClr val="FF00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marker>
          <c:dPt>
            <c:idx val="0"/>
            <c:marker>
              <c:spPr>
                <a:solidFill>
                  <a:srgbClr val="FF0000"/>
                </a:solidFill>
                <a:ln>
                  <a:noFill/>
                </a:ln>
                <a:scene3d>
                  <a:camera prst="orthographicFront"/>
                  <a:lightRig rig="threePt" dir="t"/>
                </a:scene3d>
                <a:sp3d>
                  <a:bevelT/>
                </a:sp3d>
              </c:spPr>
            </c:marker>
          </c:dPt>
          <c:cat>
            <c:strRef>
              <c:f>TabelleP!$E$4:$P$4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Mrz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TabelleP!$E$16:$P$16</c:f>
              <c:numCache>
                <c:formatCode>0.0%</c:formatCode>
                <c:ptCount val="12"/>
                <c:pt idx="0">
                  <c:v>0.19734922492409052</c:v>
                </c:pt>
                <c:pt idx="1">
                  <c:v>0.19016197896450854</c:v>
                </c:pt>
              </c:numCache>
            </c:numRef>
          </c:val>
        </c:ser>
        <c:marker val="1"/>
        <c:axId val="269787136"/>
        <c:axId val="269788672"/>
      </c:lineChart>
      <c:catAx>
        <c:axId val="269787136"/>
        <c:scaling>
          <c:orientation val="minMax"/>
        </c:scaling>
        <c:axPos val="b"/>
        <c:tickLblPos val="nextTo"/>
        <c:txPr>
          <a:bodyPr/>
          <a:lstStyle/>
          <a:p>
            <a:pPr>
              <a:defRPr sz="1200" b="1"/>
            </a:pPr>
            <a:endParaRPr lang="de-DE"/>
          </a:p>
        </c:txPr>
        <c:crossAx val="269788672"/>
        <c:crosses val="autoZero"/>
        <c:auto val="1"/>
        <c:lblAlgn val="ctr"/>
        <c:lblOffset val="100"/>
      </c:catAx>
      <c:valAx>
        <c:axId val="269788672"/>
        <c:scaling>
          <c:orientation val="minMax"/>
        </c:scaling>
        <c:axPos val="l"/>
        <c:majorGridlines/>
        <c:numFmt formatCode="0.0%" sourceLinked="0"/>
        <c:tickLblPos val="nextTo"/>
        <c:txPr>
          <a:bodyPr/>
          <a:lstStyle/>
          <a:p>
            <a:pPr>
              <a:defRPr sz="1200" b="1"/>
            </a:pPr>
            <a:endParaRPr lang="de-DE"/>
          </a:p>
        </c:txPr>
        <c:crossAx val="269787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7679965817724665"/>
          <c:y val="2.6719641505360252E-2"/>
          <c:w val="0.36923602219376866"/>
          <c:h val="8.707428345845851E-2"/>
        </c:manualLayout>
      </c:layout>
      <c:txPr>
        <a:bodyPr/>
        <a:lstStyle/>
        <a:p>
          <a:pPr>
            <a:defRPr sz="1200" b="1"/>
          </a:pPr>
          <a:endParaRPr lang="de-DE"/>
        </a:p>
      </c:txPr>
    </c:legend>
    <c:plotVisOnly val="1"/>
  </c:chart>
  <c:spPr>
    <a:solidFill>
      <a:schemeClr val="bg1">
        <a:lumMod val="85000"/>
      </a:schemeClr>
    </a:solidFill>
    <a:ln w="25400">
      <a:solidFill>
        <a:schemeClr val="bg1">
          <a:lumMod val="50000"/>
        </a:schemeClr>
      </a:solidFill>
    </a:ln>
    <a:scene3d>
      <a:camera prst="orthographicFront"/>
      <a:lightRig rig="threePt" dir="t"/>
    </a:scene3d>
    <a:sp3d>
      <a:bevelT/>
    </a:sp3d>
  </c:spPr>
  <c:printSettings>
    <c:headerFooter/>
    <c:pageMargins b="0.78740157499999996" l="0.70000000000000062" r="0.70000000000000062" t="0.78740157499999996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autoTitleDeleted val="1"/>
    <c:plotArea>
      <c:layout>
        <c:manualLayout>
          <c:layoutTarget val="inner"/>
          <c:xMode val="edge"/>
          <c:yMode val="edge"/>
          <c:x val="7.6264788118102458E-2"/>
          <c:y val="0.13255522679189721"/>
          <c:w val="0.89446636575641536"/>
          <c:h val="0.73939852006473084"/>
        </c:manualLayout>
      </c:layout>
      <c:lineChart>
        <c:grouping val="standard"/>
        <c:ser>
          <c:idx val="0"/>
          <c:order val="0"/>
          <c:tx>
            <c:strRef>
              <c:f>Vergleich_!$B$11</c:f>
              <c:strCache>
                <c:ptCount val="1"/>
                <c:pt idx="0">
                  <c:v>Audi</c:v>
                </c:pt>
              </c:strCache>
            </c:strRef>
          </c:tx>
          <c:spPr>
            <a:ln w="6350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Vergleich_!$C$2:$O$2</c:f>
              <c:strCache>
                <c:ptCount val="13"/>
                <c:pt idx="0">
                  <c:v>Feb 2025</c:v>
                </c:pt>
                <c:pt idx="1">
                  <c:v>Mrz 2025</c:v>
                </c:pt>
                <c:pt idx="2">
                  <c:v>Apr 2025</c:v>
                </c:pt>
                <c:pt idx="3">
                  <c:v>Mai 2025</c:v>
                </c:pt>
                <c:pt idx="4">
                  <c:v>Jun 2025</c:v>
                </c:pt>
                <c:pt idx="5">
                  <c:v>Jul 2025</c:v>
                </c:pt>
                <c:pt idx="6">
                  <c:v>Aug 2025</c:v>
                </c:pt>
                <c:pt idx="7">
                  <c:v>Sep 2025</c:v>
                </c:pt>
                <c:pt idx="8">
                  <c:v>Okt 2025</c:v>
                </c:pt>
                <c:pt idx="9">
                  <c:v>Nov 2025</c:v>
                </c:pt>
                <c:pt idx="10">
                  <c:v>Dez 2025</c:v>
                </c:pt>
                <c:pt idx="11">
                  <c:v>Jan 2026</c:v>
                </c:pt>
                <c:pt idx="12">
                  <c:v>Feb 2026</c:v>
                </c:pt>
              </c:strCache>
            </c:strRef>
          </c:cat>
          <c:val>
            <c:numRef>
              <c:f>Vergleich_!$C$11:$O$11</c:f>
              <c:numCache>
                <c:formatCode>0.0%</c:formatCode>
                <c:ptCount val="13"/>
                <c:pt idx="0">
                  <c:v>7.8113786289410819E-2</c:v>
                </c:pt>
                <c:pt idx="1">
                  <c:v>6.9460388091377806E-2</c:v>
                </c:pt>
                <c:pt idx="2">
                  <c:v>6.389456510991727E-2</c:v>
                </c:pt>
                <c:pt idx="3">
                  <c:v>7.4234110749403462E-2</c:v>
                </c:pt>
                <c:pt idx="4">
                  <c:v>6.3678554839515525E-2</c:v>
                </c:pt>
                <c:pt idx="5">
                  <c:v>6.4848452806247681E-2</c:v>
                </c:pt>
                <c:pt idx="6">
                  <c:v>7.4043690796172346E-2</c:v>
                </c:pt>
                <c:pt idx="7">
                  <c:v>6.6777623042695564E-2</c:v>
                </c:pt>
                <c:pt idx="8">
                  <c:v>7.6323395953352816E-2</c:v>
                </c:pt>
                <c:pt idx="9">
                  <c:v>7.6203469886823763E-2</c:v>
                </c:pt>
                <c:pt idx="10">
                  <c:v>8.8029897865191789E-2</c:v>
                </c:pt>
                <c:pt idx="11">
                  <c:v>7.2450394626277836E-2</c:v>
                </c:pt>
                <c:pt idx="12">
                  <c:v>7.3458549100169454E-2</c:v>
                </c:pt>
              </c:numCache>
            </c:numRef>
          </c:val>
        </c:ser>
        <c:ser>
          <c:idx val="1"/>
          <c:order val="1"/>
          <c:tx>
            <c:strRef>
              <c:f>Vergleich_!$B$12</c:f>
              <c:strCache>
                <c:ptCount val="1"/>
                <c:pt idx="0">
                  <c:v>BMW</c:v>
                </c:pt>
              </c:strCache>
            </c:strRef>
          </c:tx>
          <c:spPr>
            <a:ln w="63500"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Vergleich_!$C$2:$O$2</c:f>
              <c:strCache>
                <c:ptCount val="13"/>
                <c:pt idx="0">
                  <c:v>Feb 2025</c:v>
                </c:pt>
                <c:pt idx="1">
                  <c:v>Mrz 2025</c:v>
                </c:pt>
                <c:pt idx="2">
                  <c:v>Apr 2025</c:v>
                </c:pt>
                <c:pt idx="3">
                  <c:v>Mai 2025</c:v>
                </c:pt>
                <c:pt idx="4">
                  <c:v>Jun 2025</c:v>
                </c:pt>
                <c:pt idx="5">
                  <c:v>Jul 2025</c:v>
                </c:pt>
                <c:pt idx="6">
                  <c:v>Aug 2025</c:v>
                </c:pt>
                <c:pt idx="7">
                  <c:v>Sep 2025</c:v>
                </c:pt>
                <c:pt idx="8">
                  <c:v>Okt 2025</c:v>
                </c:pt>
                <c:pt idx="9">
                  <c:v>Nov 2025</c:v>
                </c:pt>
                <c:pt idx="10">
                  <c:v>Dez 2025</c:v>
                </c:pt>
                <c:pt idx="11">
                  <c:v>Jan 2026</c:v>
                </c:pt>
                <c:pt idx="12">
                  <c:v>Feb 2026</c:v>
                </c:pt>
              </c:strCache>
            </c:strRef>
          </c:cat>
          <c:val>
            <c:numRef>
              <c:f>Vergleich_!$C$12:$O$12</c:f>
              <c:numCache>
                <c:formatCode>0.0%</c:formatCode>
                <c:ptCount val="13"/>
                <c:pt idx="0">
                  <c:v>8.3953518094320514E-2</c:v>
                </c:pt>
                <c:pt idx="1">
                  <c:v>8.2277107815871595E-2</c:v>
                </c:pt>
                <c:pt idx="2">
                  <c:v>9.2861144985333377E-2</c:v>
                </c:pt>
                <c:pt idx="3">
                  <c:v>8.5057480871051458E-2</c:v>
                </c:pt>
                <c:pt idx="4">
                  <c:v>8.5974245978617678E-2</c:v>
                </c:pt>
                <c:pt idx="5">
                  <c:v>9.2608817153948988E-2</c:v>
                </c:pt>
                <c:pt idx="6">
                  <c:v>8.9779905322131551E-2</c:v>
                </c:pt>
                <c:pt idx="7">
                  <c:v>8.2317176726334026E-2</c:v>
                </c:pt>
                <c:pt idx="8">
                  <c:v>9.4201884597394189E-2</c:v>
                </c:pt>
                <c:pt idx="9">
                  <c:v>9.7231031910352608E-2</c:v>
                </c:pt>
                <c:pt idx="10">
                  <c:v>9.810135571074384E-2</c:v>
                </c:pt>
                <c:pt idx="11">
                  <c:v>8.8178739154865682E-2</c:v>
                </c:pt>
                <c:pt idx="12">
                  <c:v>8.1103085268529121E-2</c:v>
                </c:pt>
              </c:numCache>
            </c:numRef>
          </c:val>
        </c:ser>
        <c:ser>
          <c:idx val="2"/>
          <c:order val="2"/>
          <c:tx>
            <c:strRef>
              <c:f>Vergleich_!$B$13</c:f>
              <c:strCache>
                <c:ptCount val="1"/>
                <c:pt idx="0">
                  <c:v>Mercedes</c:v>
                </c:pt>
              </c:strCache>
            </c:strRef>
          </c:tx>
          <c:spPr>
            <a:ln w="63500">
              <a:solidFill>
                <a:schemeClr val="accent2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Vergleich_!$C$2:$O$2</c:f>
              <c:strCache>
                <c:ptCount val="13"/>
                <c:pt idx="0">
                  <c:v>Feb 2025</c:v>
                </c:pt>
                <c:pt idx="1">
                  <c:v>Mrz 2025</c:v>
                </c:pt>
                <c:pt idx="2">
                  <c:v>Apr 2025</c:v>
                </c:pt>
                <c:pt idx="3">
                  <c:v>Mai 2025</c:v>
                </c:pt>
                <c:pt idx="4">
                  <c:v>Jun 2025</c:v>
                </c:pt>
                <c:pt idx="5">
                  <c:v>Jul 2025</c:v>
                </c:pt>
                <c:pt idx="6">
                  <c:v>Aug 2025</c:v>
                </c:pt>
                <c:pt idx="7">
                  <c:v>Sep 2025</c:v>
                </c:pt>
                <c:pt idx="8">
                  <c:v>Okt 2025</c:v>
                </c:pt>
                <c:pt idx="9">
                  <c:v>Nov 2025</c:v>
                </c:pt>
                <c:pt idx="10">
                  <c:v>Dez 2025</c:v>
                </c:pt>
                <c:pt idx="11">
                  <c:v>Jan 2026</c:v>
                </c:pt>
                <c:pt idx="12">
                  <c:v>Feb 2026</c:v>
                </c:pt>
              </c:strCache>
            </c:strRef>
          </c:cat>
          <c:val>
            <c:numRef>
              <c:f>Vergleich_!$C$13:$O$13</c:f>
              <c:numCache>
                <c:formatCode>0.0%</c:formatCode>
                <c:ptCount val="13"/>
                <c:pt idx="0">
                  <c:v>9.2373939459480719E-2</c:v>
                </c:pt>
                <c:pt idx="1">
                  <c:v>8.7010891647632913E-2</c:v>
                </c:pt>
                <c:pt idx="2">
                  <c:v>9.14439207672786E-2</c:v>
                </c:pt>
                <c:pt idx="3">
                  <c:v>9.1050034058095169E-2</c:v>
                </c:pt>
                <c:pt idx="4">
                  <c:v>8.7449696127528856E-2</c:v>
                </c:pt>
                <c:pt idx="5">
                  <c:v>9.3080867969275158E-2</c:v>
                </c:pt>
                <c:pt idx="6">
                  <c:v>9.2400194953409037E-2</c:v>
                </c:pt>
                <c:pt idx="7">
                  <c:v>8.6350667436568052E-2</c:v>
                </c:pt>
                <c:pt idx="8">
                  <c:v>9.684847661044324E-2</c:v>
                </c:pt>
                <c:pt idx="9">
                  <c:v>9.9042170813536473E-2</c:v>
                </c:pt>
                <c:pt idx="10">
                  <c:v>8.223130267530708E-2</c:v>
                </c:pt>
                <c:pt idx="11">
                  <c:v>9.5133028492481217E-2</c:v>
                </c:pt>
                <c:pt idx="12">
                  <c:v>8.0142193106190418E-2</c:v>
                </c:pt>
              </c:numCache>
            </c:numRef>
          </c:val>
        </c:ser>
        <c:marker val="1"/>
        <c:axId val="269801344"/>
        <c:axId val="269802880"/>
      </c:lineChart>
      <c:catAx>
        <c:axId val="269801344"/>
        <c:scaling>
          <c:orientation val="minMax"/>
        </c:scaling>
        <c:axPos val="b"/>
        <c:tickLblPos val="nextTo"/>
        <c:txPr>
          <a:bodyPr/>
          <a:lstStyle/>
          <a:p>
            <a:pPr>
              <a:defRPr sz="1200" b="1"/>
            </a:pPr>
            <a:endParaRPr lang="de-DE"/>
          </a:p>
        </c:txPr>
        <c:crossAx val="269802880"/>
        <c:crosses val="autoZero"/>
        <c:auto val="1"/>
        <c:lblAlgn val="ctr"/>
        <c:lblOffset val="100"/>
      </c:catAx>
      <c:valAx>
        <c:axId val="269802880"/>
        <c:scaling>
          <c:orientation val="minMax"/>
        </c:scaling>
        <c:axPos val="l"/>
        <c:majorGridlines/>
        <c:numFmt formatCode="0.0%" sourceLinked="0"/>
        <c:tickLblPos val="nextTo"/>
        <c:txPr>
          <a:bodyPr/>
          <a:lstStyle/>
          <a:p>
            <a:pPr>
              <a:defRPr sz="1200" b="1"/>
            </a:pPr>
            <a:endParaRPr lang="de-DE"/>
          </a:p>
        </c:txPr>
        <c:crossAx val="2698013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7679965817724665"/>
          <c:y val="2.6719641505360252E-2"/>
          <c:w val="0.36923602219376866"/>
          <c:h val="8.707428345845851E-2"/>
        </c:manualLayout>
      </c:layout>
      <c:txPr>
        <a:bodyPr/>
        <a:lstStyle/>
        <a:p>
          <a:pPr>
            <a:defRPr sz="1200" b="1"/>
          </a:pPr>
          <a:endParaRPr lang="de-DE"/>
        </a:p>
      </c:txPr>
    </c:legend>
    <c:plotVisOnly val="1"/>
  </c:chart>
  <c:spPr>
    <a:solidFill>
      <a:schemeClr val="accent5">
        <a:lumMod val="20000"/>
        <a:lumOff val="80000"/>
      </a:schemeClr>
    </a:solidFill>
    <a:ln w="25400">
      <a:solidFill>
        <a:schemeClr val="bg1">
          <a:lumMod val="50000"/>
        </a:schemeClr>
      </a:solidFill>
    </a:ln>
    <a:scene3d>
      <a:camera prst="orthographicFront"/>
      <a:lightRig rig="threePt" dir="t"/>
    </a:scene3d>
    <a:sp3d>
      <a:bevelT/>
    </a:sp3d>
  </c:spPr>
  <c:printSettings>
    <c:headerFooter/>
    <c:pageMargins b="0.78740157499999996" l="0.70000000000000062" r="0.70000000000000062" t="0.78740157499999996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autoTitleDeleted val="1"/>
    <c:plotArea>
      <c:layout>
        <c:manualLayout>
          <c:layoutTarget val="inner"/>
          <c:xMode val="edge"/>
          <c:yMode val="edge"/>
          <c:x val="7.0330049972946923E-2"/>
          <c:y val="0.12350545088668539"/>
          <c:w val="0.89446636575641592"/>
          <c:h val="0.74844829596995188"/>
        </c:manualLayout>
      </c:layout>
      <c:lineChart>
        <c:grouping val="standard"/>
        <c:ser>
          <c:idx val="0"/>
          <c:order val="0"/>
          <c:tx>
            <c:strRef>
              <c:f>Vergleich_!$B$5</c:f>
              <c:strCache>
                <c:ptCount val="1"/>
                <c:pt idx="0">
                  <c:v>Audi</c:v>
                </c:pt>
              </c:strCache>
            </c:strRef>
          </c:tx>
          <c:spPr>
            <a:ln w="63500"/>
          </c:spPr>
          <c:marker>
            <c:symbol val="none"/>
          </c:marker>
          <c:cat>
            <c:strRef>
              <c:f>Vergleich_!$C$2:$O$2</c:f>
              <c:strCache>
                <c:ptCount val="13"/>
                <c:pt idx="0">
                  <c:v>Feb 2025</c:v>
                </c:pt>
                <c:pt idx="1">
                  <c:v>Mrz 2025</c:v>
                </c:pt>
                <c:pt idx="2">
                  <c:v>Apr 2025</c:v>
                </c:pt>
                <c:pt idx="3">
                  <c:v>Mai 2025</c:v>
                </c:pt>
                <c:pt idx="4">
                  <c:v>Jun 2025</c:v>
                </c:pt>
                <c:pt idx="5">
                  <c:v>Jul 2025</c:v>
                </c:pt>
                <c:pt idx="6">
                  <c:v>Aug 2025</c:v>
                </c:pt>
                <c:pt idx="7">
                  <c:v>Sep 2025</c:v>
                </c:pt>
                <c:pt idx="8">
                  <c:v>Okt 2025</c:v>
                </c:pt>
                <c:pt idx="9">
                  <c:v>Nov 2025</c:v>
                </c:pt>
                <c:pt idx="10">
                  <c:v>Dez 2025</c:v>
                </c:pt>
                <c:pt idx="11">
                  <c:v>Jan 2026</c:v>
                </c:pt>
                <c:pt idx="12">
                  <c:v>Feb 2026</c:v>
                </c:pt>
              </c:strCache>
            </c:strRef>
          </c:cat>
          <c:val>
            <c:numRef>
              <c:f>Vergleich_!$C$5:$O$5</c:f>
              <c:numCache>
                <c:formatCode>General</c:formatCode>
                <c:ptCount val="13"/>
                <c:pt idx="0">
                  <c:v>15891</c:v>
                </c:pt>
                <c:pt idx="1">
                  <c:v>17608</c:v>
                </c:pt>
                <c:pt idx="2">
                  <c:v>15509</c:v>
                </c:pt>
                <c:pt idx="3">
                  <c:v>17764</c:v>
                </c:pt>
                <c:pt idx="4">
                  <c:v>16314</c:v>
                </c:pt>
                <c:pt idx="5">
                  <c:v>17172</c:v>
                </c:pt>
                <c:pt idx="6">
                  <c:v>15344</c:v>
                </c:pt>
                <c:pt idx="7">
                  <c:v>15728</c:v>
                </c:pt>
                <c:pt idx="8">
                  <c:v>19091</c:v>
                </c:pt>
                <c:pt idx="9">
                  <c:v>19102</c:v>
                </c:pt>
                <c:pt idx="10">
                  <c:v>21694</c:v>
                </c:pt>
                <c:pt idx="11">
                  <c:v>14054</c:v>
                </c:pt>
                <c:pt idx="12">
                  <c:v>15519</c:v>
                </c:pt>
              </c:numCache>
            </c:numRef>
          </c:val>
        </c:ser>
        <c:ser>
          <c:idx val="1"/>
          <c:order val="1"/>
          <c:tx>
            <c:strRef>
              <c:f>Vergleich_!$B$6</c:f>
              <c:strCache>
                <c:ptCount val="1"/>
                <c:pt idx="0">
                  <c:v>BMW</c:v>
                </c:pt>
              </c:strCache>
            </c:strRef>
          </c:tx>
          <c:spPr>
            <a:ln w="63500"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Vergleich_!$C$2:$O$2</c:f>
              <c:strCache>
                <c:ptCount val="13"/>
                <c:pt idx="0">
                  <c:v>Feb 2025</c:v>
                </c:pt>
                <c:pt idx="1">
                  <c:v>Mrz 2025</c:v>
                </c:pt>
                <c:pt idx="2">
                  <c:v>Apr 2025</c:v>
                </c:pt>
                <c:pt idx="3">
                  <c:v>Mai 2025</c:v>
                </c:pt>
                <c:pt idx="4">
                  <c:v>Jun 2025</c:v>
                </c:pt>
                <c:pt idx="5">
                  <c:v>Jul 2025</c:v>
                </c:pt>
                <c:pt idx="6">
                  <c:v>Aug 2025</c:v>
                </c:pt>
                <c:pt idx="7">
                  <c:v>Sep 2025</c:v>
                </c:pt>
                <c:pt idx="8">
                  <c:v>Okt 2025</c:v>
                </c:pt>
                <c:pt idx="9">
                  <c:v>Nov 2025</c:v>
                </c:pt>
                <c:pt idx="10">
                  <c:v>Dez 2025</c:v>
                </c:pt>
                <c:pt idx="11">
                  <c:v>Jan 2026</c:v>
                </c:pt>
                <c:pt idx="12">
                  <c:v>Feb 2026</c:v>
                </c:pt>
              </c:strCache>
            </c:strRef>
          </c:cat>
          <c:val>
            <c:numRef>
              <c:f>Vergleich_!$C$6:$O$6</c:f>
              <c:numCache>
                <c:formatCode>General</c:formatCode>
                <c:ptCount val="13"/>
                <c:pt idx="0">
                  <c:v>17079</c:v>
                </c:pt>
                <c:pt idx="1">
                  <c:v>20857</c:v>
                </c:pt>
                <c:pt idx="2">
                  <c:v>22540</c:v>
                </c:pt>
                <c:pt idx="3">
                  <c:v>20354</c:v>
                </c:pt>
                <c:pt idx="4">
                  <c:v>22026</c:v>
                </c:pt>
                <c:pt idx="5">
                  <c:v>24523</c:v>
                </c:pt>
                <c:pt idx="6">
                  <c:v>18605</c:v>
                </c:pt>
                <c:pt idx="7">
                  <c:v>19388</c:v>
                </c:pt>
                <c:pt idx="8">
                  <c:v>23563</c:v>
                </c:pt>
                <c:pt idx="9">
                  <c:v>24373</c:v>
                </c:pt>
                <c:pt idx="10">
                  <c:v>24176</c:v>
                </c:pt>
                <c:pt idx="11">
                  <c:v>17105</c:v>
                </c:pt>
                <c:pt idx="12">
                  <c:v>17134</c:v>
                </c:pt>
              </c:numCache>
            </c:numRef>
          </c:val>
        </c:ser>
        <c:ser>
          <c:idx val="2"/>
          <c:order val="2"/>
          <c:tx>
            <c:strRef>
              <c:f>Vergleich_!$B$7</c:f>
              <c:strCache>
                <c:ptCount val="1"/>
                <c:pt idx="0">
                  <c:v>Mercedes</c:v>
                </c:pt>
              </c:strCache>
            </c:strRef>
          </c:tx>
          <c:spPr>
            <a:ln w="63500">
              <a:solidFill>
                <a:schemeClr val="accent2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Vergleich_!$C$2:$O$2</c:f>
              <c:strCache>
                <c:ptCount val="13"/>
                <c:pt idx="0">
                  <c:v>Feb 2025</c:v>
                </c:pt>
                <c:pt idx="1">
                  <c:v>Mrz 2025</c:v>
                </c:pt>
                <c:pt idx="2">
                  <c:v>Apr 2025</c:v>
                </c:pt>
                <c:pt idx="3">
                  <c:v>Mai 2025</c:v>
                </c:pt>
                <c:pt idx="4">
                  <c:v>Jun 2025</c:v>
                </c:pt>
                <c:pt idx="5">
                  <c:v>Jul 2025</c:v>
                </c:pt>
                <c:pt idx="6">
                  <c:v>Aug 2025</c:v>
                </c:pt>
                <c:pt idx="7">
                  <c:v>Sep 2025</c:v>
                </c:pt>
                <c:pt idx="8">
                  <c:v>Okt 2025</c:v>
                </c:pt>
                <c:pt idx="9">
                  <c:v>Nov 2025</c:v>
                </c:pt>
                <c:pt idx="10">
                  <c:v>Dez 2025</c:v>
                </c:pt>
                <c:pt idx="11">
                  <c:v>Jan 2026</c:v>
                </c:pt>
                <c:pt idx="12">
                  <c:v>Feb 2026</c:v>
                </c:pt>
              </c:strCache>
            </c:strRef>
          </c:cat>
          <c:val>
            <c:numRef>
              <c:f>Vergleich_!$C$7:$O$7</c:f>
              <c:numCache>
                <c:formatCode>General</c:formatCode>
                <c:ptCount val="13"/>
                <c:pt idx="0">
                  <c:v>18792</c:v>
                </c:pt>
                <c:pt idx="1">
                  <c:v>22057</c:v>
                </c:pt>
                <c:pt idx="2">
                  <c:v>22196</c:v>
                </c:pt>
                <c:pt idx="3">
                  <c:v>21788</c:v>
                </c:pt>
                <c:pt idx="4">
                  <c:v>22404</c:v>
                </c:pt>
                <c:pt idx="5">
                  <c:v>24648</c:v>
                </c:pt>
                <c:pt idx="6">
                  <c:v>19148</c:v>
                </c:pt>
                <c:pt idx="7">
                  <c:v>20338</c:v>
                </c:pt>
                <c:pt idx="8">
                  <c:v>24225</c:v>
                </c:pt>
                <c:pt idx="9">
                  <c:v>24827</c:v>
                </c:pt>
                <c:pt idx="10">
                  <c:v>20265</c:v>
                </c:pt>
                <c:pt idx="11">
                  <c:v>18454</c:v>
                </c:pt>
                <c:pt idx="12">
                  <c:v>16931</c:v>
                </c:pt>
              </c:numCache>
            </c:numRef>
          </c:val>
        </c:ser>
        <c:marker val="1"/>
        <c:axId val="312304384"/>
        <c:axId val="312305920"/>
      </c:lineChart>
      <c:catAx>
        <c:axId val="312304384"/>
        <c:scaling>
          <c:orientation val="minMax"/>
        </c:scaling>
        <c:axPos val="b"/>
        <c:numFmt formatCode="mmm\ yy" sourceLinked="1"/>
        <c:tickLblPos val="nextTo"/>
        <c:txPr>
          <a:bodyPr/>
          <a:lstStyle/>
          <a:p>
            <a:pPr>
              <a:defRPr sz="1200" b="1"/>
            </a:pPr>
            <a:endParaRPr lang="de-DE"/>
          </a:p>
        </c:txPr>
        <c:crossAx val="312305920"/>
        <c:crosses val="autoZero"/>
        <c:auto val="1"/>
        <c:lblAlgn val="ctr"/>
        <c:lblOffset val="100"/>
      </c:catAx>
      <c:valAx>
        <c:axId val="312305920"/>
        <c:scaling>
          <c:orientation val="minMax"/>
        </c:scaling>
        <c:axPos val="l"/>
        <c:majorGridlines/>
        <c:numFmt formatCode="#,##0" sourceLinked="0"/>
        <c:tickLblPos val="nextTo"/>
        <c:txPr>
          <a:bodyPr/>
          <a:lstStyle/>
          <a:p>
            <a:pPr>
              <a:defRPr sz="1200" b="1"/>
            </a:pPr>
            <a:endParaRPr lang="de-DE"/>
          </a:p>
        </c:txPr>
        <c:crossAx val="31230438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7679965817724665"/>
          <c:y val="2.6719641505360252E-2"/>
          <c:w val="0.36923602219376866"/>
          <c:h val="8.707428345845851E-2"/>
        </c:manualLayout>
      </c:layout>
      <c:txPr>
        <a:bodyPr/>
        <a:lstStyle/>
        <a:p>
          <a:pPr>
            <a:defRPr sz="1200" b="1"/>
          </a:pPr>
          <a:endParaRPr lang="de-DE"/>
        </a:p>
      </c:txPr>
    </c:legend>
    <c:plotVisOnly val="1"/>
  </c:chart>
  <c:spPr>
    <a:solidFill>
      <a:schemeClr val="accent5">
        <a:lumMod val="20000"/>
        <a:lumOff val="80000"/>
      </a:schemeClr>
    </a:solidFill>
    <a:ln w="25400">
      <a:solidFill>
        <a:schemeClr val="bg1">
          <a:lumMod val="50000"/>
        </a:schemeClr>
      </a:solidFill>
    </a:ln>
    <a:scene3d>
      <a:camera prst="orthographicFront"/>
      <a:lightRig rig="threePt" dir="t"/>
    </a:scene3d>
    <a:sp3d>
      <a:bevelT/>
    </a:sp3d>
  </c:spPr>
  <c:printSettings>
    <c:headerFooter/>
    <c:pageMargins b="0.78740157499999996" l="0.70000000000000062" r="0.70000000000000062" t="0.78740157499999996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495300</xdr:colOff>
      <xdr:row>21</xdr:row>
      <xdr:rowOff>76200</xdr:rowOff>
    </xdr:from>
    <xdr:to>
      <xdr:col>13</xdr:col>
      <xdr:colOff>314325</xdr:colOff>
      <xdr:row>38</xdr:row>
      <xdr:rowOff>95250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619125</xdr:colOff>
      <xdr:row>26</xdr:row>
      <xdr:rowOff>9525</xdr:rowOff>
    </xdr:from>
    <xdr:to>
      <xdr:col>14</xdr:col>
      <xdr:colOff>438150</xdr:colOff>
      <xdr:row>43</xdr:row>
      <xdr:rowOff>28575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790575</xdr:colOff>
      <xdr:row>4</xdr:row>
      <xdr:rowOff>133350</xdr:rowOff>
    </xdr:from>
    <xdr:to>
      <xdr:col>15</xdr:col>
      <xdr:colOff>38100</xdr:colOff>
      <xdr:row>26</xdr:row>
      <xdr:rowOff>152399</xdr:rowOff>
    </xdr:to>
    <xdr:grpSp>
      <xdr:nvGrpSpPr>
        <xdr:cNvPr id="10" name="Gruppieren 9"/>
        <xdr:cNvGrpSpPr/>
      </xdr:nvGrpSpPr>
      <xdr:grpSpPr>
        <a:xfrm>
          <a:off x="1246118" y="1044437"/>
          <a:ext cx="12690199" cy="4210049"/>
          <a:chOff x="1843916" y="1047750"/>
          <a:chExt cx="10982326" cy="4210049"/>
        </a:xfrm>
      </xdr:grpSpPr>
      <xdr:graphicFrame macro="">
        <xdr:nvGraphicFramePr>
          <xdr:cNvPr id="2" name="Diagramm 1"/>
          <xdr:cNvGraphicFramePr/>
        </xdr:nvGraphicFramePr>
        <xdr:xfrm>
          <a:off x="1843916" y="1047750"/>
          <a:ext cx="10982326" cy="4210049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sp macro="" textlink="">
        <xdr:nvSpPr>
          <xdr:cNvPr id="4" name="Textfeld 1"/>
          <xdr:cNvSpPr txBox="1"/>
        </xdr:nvSpPr>
        <xdr:spPr>
          <a:xfrm>
            <a:off x="6343650" y="1190625"/>
            <a:ext cx="1943100" cy="247650"/>
          </a:xfrm>
          <a:prstGeom prst="rect">
            <a:avLst/>
          </a:prstGeom>
        </xdr:spPr>
        <xdr:txBody>
          <a:bodyPr wrap="square" rtlCol="0" anchor="ctr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r>
              <a:rPr lang="de-DE" sz="1600" b="1"/>
              <a:t>Neuzulassungen</a:t>
            </a:r>
            <a:endParaRPr lang="de-DE" sz="1400" b="1"/>
          </a:p>
        </xdr:txBody>
      </xdr:sp>
    </xdr:grpSp>
    <xdr:clientData/>
  </xdr:twoCellAnchor>
  <xdr:twoCellAnchor>
    <xdr:from>
      <xdr:col>2</xdr:col>
      <xdr:colOff>771525</xdr:colOff>
      <xdr:row>34</xdr:row>
      <xdr:rowOff>180975</xdr:rowOff>
    </xdr:from>
    <xdr:to>
      <xdr:col>15</xdr:col>
      <xdr:colOff>0</xdr:colOff>
      <xdr:row>56</xdr:row>
      <xdr:rowOff>152400</xdr:rowOff>
    </xdr:to>
    <xdr:graphicFrame macro="">
      <xdr:nvGraphicFramePr>
        <xdr:cNvPr id="5" name="Diagramm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14</xdr:col>
      <xdr:colOff>95250</xdr:colOff>
      <xdr:row>25</xdr:row>
      <xdr:rowOff>66675</xdr:rowOff>
    </xdr:from>
    <xdr:ext cx="860172" cy="264560"/>
    <xdr:sp macro="" textlink="">
      <xdr:nvSpPr>
        <xdr:cNvPr id="6" name="Textfeld 5"/>
        <xdr:cNvSpPr txBox="1"/>
      </xdr:nvSpPr>
      <xdr:spPr>
        <a:xfrm>
          <a:off x="13468350" y="4981575"/>
          <a:ext cx="860172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lang="de-DE" sz="1100"/>
            <a:t>Quelle: KBA</a:t>
          </a:r>
        </a:p>
      </xdr:txBody>
    </xdr:sp>
    <xdr:clientData/>
  </xdr:oneCellAnchor>
  <xdr:twoCellAnchor editAs="oneCell">
    <xdr:from>
      <xdr:col>2</xdr:col>
      <xdr:colOff>844785</xdr:colOff>
      <xdr:row>1</xdr:row>
      <xdr:rowOff>74538</xdr:rowOff>
    </xdr:from>
    <xdr:to>
      <xdr:col>4</xdr:col>
      <xdr:colOff>810793</xdr:colOff>
      <xdr:row>3</xdr:row>
      <xdr:rowOff>274129</xdr:rowOff>
    </xdr:to>
    <xdr:pic>
      <xdr:nvPicPr>
        <xdr:cNvPr id="8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300328" y="265038"/>
          <a:ext cx="2657856" cy="588874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</xdr:pic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</cdr:x>
      <cdr:y>0.93439</cdr:y>
    </cdr:from>
    <cdr:to>
      <cdr:x>0.125</cdr:x>
      <cdr:y>0.99774</cdr:y>
    </cdr:to>
    <cdr:sp macro="" textlink="">
      <cdr:nvSpPr>
        <cdr:cNvPr id="3" name="Textfeld 7"/>
        <cdr:cNvSpPr txBox="1"/>
      </cdr:nvSpPr>
      <cdr:spPr>
        <a:xfrm xmlns:a="http://schemas.openxmlformats.org/drawingml/2006/main">
          <a:off x="0" y="3933824"/>
          <a:ext cx="1381125" cy="2667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r>
            <a:rPr lang="de-DE" sz="1100"/>
            <a:t>© Automobilwoche</a:t>
          </a: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0.41379</cdr:x>
      <cdr:y>0.03846</cdr:y>
    </cdr:from>
    <cdr:to>
      <cdr:x>0.54914</cdr:x>
      <cdr:y>0.09729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4572000" y="161925"/>
          <a:ext cx="1495425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de-DE" sz="1600" b="1"/>
            <a:t>Marktanteile</a:t>
          </a:r>
          <a:endParaRPr lang="de-DE" sz="1400" b="1"/>
        </a:p>
      </cdr:txBody>
    </cdr:sp>
  </cdr:relSizeAnchor>
  <cdr:relSizeAnchor xmlns:cdr="http://schemas.openxmlformats.org/drawingml/2006/chartDrawing">
    <cdr:from>
      <cdr:x>0.92215</cdr:x>
      <cdr:y>0.93716</cdr:y>
    </cdr:from>
    <cdr:to>
      <cdr:x>1</cdr:x>
      <cdr:y>1</cdr:y>
    </cdr:to>
    <cdr:sp macro="" textlink="">
      <cdr:nvSpPr>
        <cdr:cNvPr id="3" name="Textfeld 5"/>
        <cdr:cNvSpPr txBox="1"/>
      </cdr:nvSpPr>
      <cdr:spPr>
        <a:xfrm xmlns:a="http://schemas.openxmlformats.org/drawingml/2006/main">
          <a:off x="10191750" y="4010025"/>
          <a:ext cx="860172" cy="2645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r>
            <a:rPr lang="de-DE" sz="1100"/>
            <a:t>Quelle: KBA</a:t>
          </a:r>
        </a:p>
      </cdr:txBody>
    </cdr:sp>
  </cdr:relSizeAnchor>
  <cdr:relSizeAnchor xmlns:cdr="http://schemas.openxmlformats.org/drawingml/2006/chartDrawing">
    <cdr:from>
      <cdr:x>0</cdr:x>
      <cdr:y>0.93665</cdr:y>
    </cdr:from>
    <cdr:to>
      <cdr:x>0.125</cdr:x>
      <cdr:y>1</cdr:y>
    </cdr:to>
    <cdr:sp macro="" textlink="">
      <cdr:nvSpPr>
        <cdr:cNvPr id="4" name="Textfeld 7"/>
        <cdr:cNvSpPr txBox="1"/>
      </cdr:nvSpPr>
      <cdr:spPr>
        <a:xfrm xmlns:a="http://schemas.openxmlformats.org/drawingml/2006/main">
          <a:off x="0" y="4010025"/>
          <a:ext cx="1381125" cy="2667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r>
            <a:rPr lang="de-DE" sz="1100"/>
            <a:t>© Automobilwoche</a:t>
          </a: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762001</xdr:colOff>
      <xdr:row>36</xdr:row>
      <xdr:rowOff>0</xdr:rowOff>
    </xdr:from>
    <xdr:to>
      <xdr:col>16</xdr:col>
      <xdr:colOff>333376</xdr:colOff>
      <xdr:row>58</xdr:row>
      <xdr:rowOff>19049</xdr:rowOff>
    </xdr:to>
    <xdr:graphicFrame macro="">
      <xdr:nvGraphicFramePr>
        <xdr:cNvPr id="6" name="Diagramm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876300</xdr:colOff>
      <xdr:row>7</xdr:row>
      <xdr:rowOff>133350</xdr:rowOff>
    </xdr:from>
    <xdr:to>
      <xdr:col>16</xdr:col>
      <xdr:colOff>447675</xdr:colOff>
      <xdr:row>29</xdr:row>
      <xdr:rowOff>152399</xdr:rowOff>
    </xdr:to>
    <xdr:grpSp>
      <xdr:nvGrpSpPr>
        <xdr:cNvPr id="8" name="Gruppieren 7"/>
        <xdr:cNvGrpSpPr/>
      </xdr:nvGrpSpPr>
      <xdr:grpSpPr>
        <a:xfrm>
          <a:off x="1771650" y="1276350"/>
          <a:ext cx="14039850" cy="4210049"/>
          <a:chOff x="1706031" y="1857375"/>
          <a:chExt cx="12839863" cy="4210049"/>
        </a:xfrm>
      </xdr:grpSpPr>
      <xdr:grpSp>
        <xdr:nvGrpSpPr>
          <xdr:cNvPr id="3" name="Gruppieren 2"/>
          <xdr:cNvGrpSpPr/>
        </xdr:nvGrpSpPr>
        <xdr:grpSpPr>
          <a:xfrm>
            <a:off x="1706031" y="1857375"/>
            <a:ext cx="12839863" cy="4210049"/>
            <a:chOff x="1717585" y="1047750"/>
            <a:chExt cx="11529877" cy="4210049"/>
          </a:xfrm>
        </xdr:grpSpPr>
        <xdr:graphicFrame macro="">
          <xdr:nvGraphicFramePr>
            <xdr:cNvPr id="4" name="Diagramm 3"/>
            <xdr:cNvGraphicFramePr/>
          </xdr:nvGraphicFramePr>
          <xdr:xfrm>
            <a:off x="1717585" y="1047750"/>
            <a:ext cx="11529877" cy="4210049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2"/>
            </a:graphicData>
          </a:graphic>
        </xdr:graphicFrame>
        <xdr:sp macro="" textlink="">
          <xdr:nvSpPr>
            <xdr:cNvPr id="5" name="Textfeld 1"/>
            <xdr:cNvSpPr txBox="1"/>
          </xdr:nvSpPr>
          <xdr:spPr>
            <a:xfrm>
              <a:off x="6343650" y="1190625"/>
              <a:ext cx="1943100" cy="247650"/>
            </a:xfrm>
            <a:prstGeom prst="rect">
              <a:avLst/>
            </a:prstGeom>
          </xdr:spPr>
          <xdr:txBody>
            <a:bodyPr wrap="square" rtlCol="0" anchor="ctr"/>
            <a:lstStyle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de-DE" sz="1600" b="1"/>
                <a:t>Neuzulassungen</a:t>
              </a:r>
              <a:endParaRPr lang="de-DE" sz="1400" b="1"/>
            </a:p>
          </xdr:txBody>
        </xdr:sp>
      </xdr:grpSp>
      <xdr:sp macro="" textlink="">
        <xdr:nvSpPr>
          <xdr:cNvPr id="7" name="Textfeld 6"/>
          <xdr:cNvSpPr txBox="1"/>
        </xdr:nvSpPr>
        <xdr:spPr>
          <a:xfrm>
            <a:off x="13154025" y="5800725"/>
            <a:ext cx="860172" cy="2645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wrap="none" rtlCol="0" anchor="t">
            <a:spAutoFit/>
          </a:bodyPr>
          <a:lstStyle/>
          <a:p>
            <a:r>
              <a:rPr lang="de-DE" sz="1100"/>
              <a:t>Quelle: KBA</a:t>
            </a:r>
          </a:p>
        </xdr:txBody>
      </xdr:sp>
    </xdr:grpSp>
    <xdr:clientData/>
  </xdr:twoCellAnchor>
  <xdr:twoCellAnchor editAs="oneCell">
    <xdr:from>
      <xdr:col>2</xdr:col>
      <xdr:colOff>1104900</xdr:colOff>
      <xdr:row>4</xdr:row>
      <xdr:rowOff>219075</xdr:rowOff>
    </xdr:from>
    <xdr:to>
      <xdr:col>5</xdr:col>
      <xdr:colOff>86106</xdr:colOff>
      <xdr:row>6</xdr:row>
      <xdr:rowOff>179299</xdr:rowOff>
    </xdr:to>
    <xdr:pic>
      <xdr:nvPicPr>
        <xdr:cNvPr id="10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000250" y="419100"/>
          <a:ext cx="2657856" cy="588874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</xdr:pic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0.41379</cdr:x>
      <cdr:y>0.03846</cdr:y>
    </cdr:from>
    <cdr:to>
      <cdr:x>0.54914</cdr:x>
      <cdr:y>0.09729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4572000" y="161925"/>
          <a:ext cx="1495425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de-DE" sz="1600" b="1"/>
            <a:t>Marktanteile</a:t>
          </a:r>
          <a:endParaRPr lang="de-DE" sz="1400" b="1"/>
        </a:p>
      </cdr:txBody>
    </cdr:sp>
  </cdr:relSizeAnchor>
  <cdr:relSizeAnchor xmlns:cdr="http://schemas.openxmlformats.org/drawingml/2006/chartDrawing">
    <cdr:from>
      <cdr:x>0.92215</cdr:x>
      <cdr:y>0.93716</cdr:y>
    </cdr:from>
    <cdr:to>
      <cdr:x>1</cdr:x>
      <cdr:y>1</cdr:y>
    </cdr:to>
    <cdr:sp macro="" textlink="">
      <cdr:nvSpPr>
        <cdr:cNvPr id="3" name="Textfeld 5"/>
        <cdr:cNvSpPr txBox="1"/>
      </cdr:nvSpPr>
      <cdr:spPr>
        <a:xfrm xmlns:a="http://schemas.openxmlformats.org/drawingml/2006/main">
          <a:off x="10191750" y="4010025"/>
          <a:ext cx="860172" cy="2645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r>
            <a:rPr lang="de-DE" sz="1100"/>
            <a:t>Quelle: KBA</a:t>
          </a:r>
        </a:p>
      </cdr:txBody>
    </cdr:sp>
  </cdr:relSizeAnchor>
  <cdr:relSizeAnchor xmlns:cdr="http://schemas.openxmlformats.org/drawingml/2006/chartDrawing">
    <cdr:from>
      <cdr:x>0</cdr:x>
      <cdr:y>0.93665</cdr:y>
    </cdr:from>
    <cdr:to>
      <cdr:x>0.125</cdr:x>
      <cdr:y>1</cdr:y>
    </cdr:to>
    <cdr:sp macro="" textlink="">
      <cdr:nvSpPr>
        <cdr:cNvPr id="4" name="Textfeld 7"/>
        <cdr:cNvSpPr txBox="1"/>
      </cdr:nvSpPr>
      <cdr:spPr>
        <a:xfrm xmlns:a="http://schemas.openxmlformats.org/drawingml/2006/main">
          <a:off x="0" y="4010025"/>
          <a:ext cx="1381125" cy="2667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r>
            <a:rPr lang="de-DE" sz="1100"/>
            <a:t>© Automobilwoche</a:t>
          </a: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</cdr:x>
      <cdr:y>0.93439</cdr:y>
    </cdr:from>
    <cdr:to>
      <cdr:x>0.125</cdr:x>
      <cdr:y>0.99774</cdr:y>
    </cdr:to>
    <cdr:sp macro="" textlink="">
      <cdr:nvSpPr>
        <cdr:cNvPr id="3" name="Textfeld 7"/>
        <cdr:cNvSpPr txBox="1"/>
      </cdr:nvSpPr>
      <cdr:spPr>
        <a:xfrm xmlns:a="http://schemas.openxmlformats.org/drawingml/2006/main">
          <a:off x="0" y="3933824"/>
          <a:ext cx="1381125" cy="2667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r>
            <a:rPr lang="de-DE" sz="1100"/>
            <a:t>© Automobilwoche</a:t>
          </a:r>
        </a:p>
      </cdr:txBody>
    </cdr:sp>
  </cdr:relSizeAnchor>
</c:userShape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T504"/>
  <sheetViews>
    <sheetView topLeftCell="A471" zoomScale="85" zoomScaleNormal="85" workbookViewId="0">
      <selection activeCell="K483" sqref="K483"/>
    </sheetView>
  </sheetViews>
  <sheetFormatPr baseColWidth="10" defaultRowHeight="15"/>
  <cols>
    <col min="1" max="1" width="22.140625" style="33" customWidth="1"/>
    <col min="2" max="2" width="14.28515625" style="33" bestFit="1" customWidth="1"/>
    <col min="3" max="3" width="18.85546875" style="35" customWidth="1"/>
    <col min="4" max="4" width="5.140625" style="34" bestFit="1" customWidth="1"/>
    <col min="5" max="16" width="11.42578125" style="33"/>
    <col min="17" max="17" width="11.42578125" style="34"/>
    <col min="18" max="16384" width="11.42578125" style="33"/>
  </cols>
  <sheetData>
    <row r="1" spans="1:20">
      <c r="A1" s="32">
        <v>1</v>
      </c>
      <c r="B1" s="32">
        <v>2</v>
      </c>
      <c r="C1" s="32">
        <v>3</v>
      </c>
      <c r="D1" s="32">
        <v>4</v>
      </c>
      <c r="E1" s="32">
        <v>5</v>
      </c>
      <c r="F1" s="32">
        <v>6</v>
      </c>
      <c r="G1" s="32">
        <v>7</v>
      </c>
      <c r="H1" s="32">
        <v>8</v>
      </c>
      <c r="I1" s="32">
        <v>9</v>
      </c>
      <c r="J1" s="32">
        <v>10</v>
      </c>
      <c r="K1" s="32">
        <v>11</v>
      </c>
      <c r="L1" s="32">
        <v>12</v>
      </c>
      <c r="M1" s="32">
        <v>13</v>
      </c>
      <c r="N1" s="32">
        <v>14</v>
      </c>
      <c r="O1" s="32">
        <v>15</v>
      </c>
      <c r="P1" s="32">
        <v>16</v>
      </c>
      <c r="Q1" s="32"/>
    </row>
    <row r="2" spans="1:20" s="34" customFormat="1">
      <c r="C2" s="35"/>
      <c r="E2" s="34" t="s">
        <v>0</v>
      </c>
      <c r="F2" s="34" t="s">
        <v>1</v>
      </c>
      <c r="G2" s="34" t="s">
        <v>2</v>
      </c>
      <c r="H2" s="34" t="s">
        <v>3</v>
      </c>
      <c r="I2" s="34" t="s">
        <v>4</v>
      </c>
      <c r="J2" s="34" t="s">
        <v>5</v>
      </c>
      <c r="K2" s="34" t="s">
        <v>6</v>
      </c>
      <c r="L2" s="34" t="s">
        <v>7</v>
      </c>
      <c r="M2" s="34" t="s">
        <v>8</v>
      </c>
      <c r="N2" s="34" t="s">
        <v>9</v>
      </c>
      <c r="O2" s="34" t="s">
        <v>10</v>
      </c>
      <c r="P2" s="34" t="s">
        <v>11</v>
      </c>
      <c r="Q2" s="36" t="s">
        <v>12</v>
      </c>
    </row>
    <row r="3" spans="1:20">
      <c r="A3" s="33" t="s">
        <v>139</v>
      </c>
      <c r="B3" s="33" t="s">
        <v>71</v>
      </c>
      <c r="C3" s="37" t="s">
        <v>13</v>
      </c>
      <c r="D3" s="34">
        <v>2015</v>
      </c>
      <c r="E3" s="38">
        <v>17752</v>
      </c>
      <c r="F3" s="38">
        <v>20435</v>
      </c>
      <c r="G3" s="38">
        <v>27440</v>
      </c>
      <c r="H3" s="38">
        <v>27059</v>
      </c>
      <c r="I3" s="38">
        <v>21027</v>
      </c>
      <c r="J3" s="38">
        <v>27479</v>
      </c>
      <c r="K3" s="38">
        <v>26106</v>
      </c>
      <c r="L3" s="38">
        <v>17763</v>
      </c>
      <c r="M3" s="38">
        <v>21904</v>
      </c>
      <c r="N3" s="38">
        <v>23981</v>
      </c>
      <c r="O3" s="38">
        <v>21759</v>
      </c>
      <c r="P3" s="38">
        <v>16342</v>
      </c>
      <c r="Q3" s="39">
        <v>269047</v>
      </c>
    </row>
    <row r="4" spans="1:20">
      <c r="A4" s="33" t="s">
        <v>140</v>
      </c>
      <c r="B4" s="33" t="s">
        <v>71</v>
      </c>
      <c r="C4" s="37" t="s">
        <v>13</v>
      </c>
      <c r="D4" s="34">
        <v>2016</v>
      </c>
      <c r="E4" s="38">
        <v>21741</v>
      </c>
      <c r="F4" s="38">
        <v>23391</v>
      </c>
      <c r="G4" s="38">
        <v>30121</v>
      </c>
      <c r="H4" s="38">
        <v>29770</v>
      </c>
      <c r="I4" s="38">
        <v>26713</v>
      </c>
      <c r="J4" s="38">
        <v>27765</v>
      </c>
      <c r="K4" s="38">
        <v>26386</v>
      </c>
      <c r="L4" s="38">
        <v>19238</v>
      </c>
      <c r="M4" s="38">
        <v>22559</v>
      </c>
      <c r="N4" s="38">
        <v>23292</v>
      </c>
      <c r="O4" s="38">
        <v>20483</v>
      </c>
      <c r="P4" s="38">
        <v>18158</v>
      </c>
      <c r="Q4" s="39">
        <v>289617</v>
      </c>
    </row>
    <row r="5" spans="1:20">
      <c r="A5" s="33" t="s">
        <v>141</v>
      </c>
      <c r="B5" s="33" t="s">
        <v>71</v>
      </c>
      <c r="C5" s="37" t="s">
        <v>13</v>
      </c>
      <c r="D5" s="34">
        <v>2017</v>
      </c>
      <c r="E5" s="38">
        <v>21668</v>
      </c>
      <c r="F5" s="38">
        <v>24377</v>
      </c>
      <c r="G5" s="38">
        <v>29426</v>
      </c>
      <c r="H5" s="38">
        <v>26781</v>
      </c>
      <c r="I5" s="38">
        <v>27080</v>
      </c>
      <c r="J5" s="38">
        <v>25153</v>
      </c>
      <c r="K5" s="38">
        <v>26453</v>
      </c>
      <c r="L5" s="38">
        <v>19406</v>
      </c>
      <c r="M5" s="38">
        <v>20614</v>
      </c>
      <c r="N5" s="38">
        <v>21651</v>
      </c>
      <c r="O5" s="38">
        <v>22949</v>
      </c>
      <c r="P5" s="38">
        <v>17638</v>
      </c>
      <c r="Q5" s="39">
        <v>283196</v>
      </c>
    </row>
    <row r="6" spans="1:20">
      <c r="A6" s="33" t="s">
        <v>142</v>
      </c>
      <c r="B6" s="33" t="s">
        <v>71</v>
      </c>
      <c r="C6" s="37" t="s">
        <v>13</v>
      </c>
      <c r="D6" s="34">
        <v>2018</v>
      </c>
      <c r="E6" s="38">
        <v>21032</v>
      </c>
      <c r="F6" s="38">
        <v>23510</v>
      </c>
      <c r="G6" s="38">
        <v>25673</v>
      </c>
      <c r="H6" s="38">
        <v>26392</v>
      </c>
      <c r="I6" s="38">
        <v>26971</v>
      </c>
      <c r="J6" s="38">
        <v>27775</v>
      </c>
      <c r="K6" s="38">
        <v>33562</v>
      </c>
      <c r="L6" s="38">
        <v>28198</v>
      </c>
      <c r="M6" s="38">
        <v>4596</v>
      </c>
      <c r="N6" s="38">
        <v>7785</v>
      </c>
      <c r="O6" s="38">
        <v>13170</v>
      </c>
      <c r="P6" s="38">
        <v>16636</v>
      </c>
      <c r="Q6" s="39">
        <v>255300</v>
      </c>
    </row>
    <row r="7" spans="1:20">
      <c r="A7" s="33" t="s">
        <v>143</v>
      </c>
      <c r="B7" s="33" t="s">
        <v>71</v>
      </c>
      <c r="C7" s="37" t="s">
        <v>13</v>
      </c>
      <c r="D7" s="34">
        <v>2019</v>
      </c>
      <c r="E7" s="38">
        <v>21814</v>
      </c>
      <c r="F7" s="38">
        <v>24050</v>
      </c>
      <c r="G7" s="38">
        <v>29751</v>
      </c>
      <c r="H7" s="38">
        <v>23007</v>
      </c>
      <c r="I7" s="38">
        <v>25816</v>
      </c>
      <c r="J7" s="38">
        <v>24100</v>
      </c>
      <c r="K7" s="38">
        <v>28862</v>
      </c>
      <c r="L7" s="38">
        <v>25227</v>
      </c>
      <c r="M7" s="38">
        <v>11412</v>
      </c>
      <c r="N7" s="38">
        <v>16990</v>
      </c>
      <c r="O7" s="38">
        <v>18576</v>
      </c>
      <c r="P7" s="38">
        <v>17590</v>
      </c>
      <c r="Q7" s="39">
        <v>267195</v>
      </c>
    </row>
    <row r="8" spans="1:20">
      <c r="A8" s="33" t="s">
        <v>144</v>
      </c>
      <c r="B8" s="33" t="s">
        <v>14</v>
      </c>
      <c r="C8" s="37" t="s">
        <v>15</v>
      </c>
      <c r="D8" s="34">
        <v>2015</v>
      </c>
      <c r="E8" s="38">
        <v>16785</v>
      </c>
      <c r="F8" s="38">
        <v>18618</v>
      </c>
      <c r="G8" s="38">
        <v>24576</v>
      </c>
      <c r="H8" s="38">
        <v>22243</v>
      </c>
      <c r="I8" s="38">
        <v>18739</v>
      </c>
      <c r="J8" s="38">
        <v>23569</v>
      </c>
      <c r="K8" s="38">
        <v>20627</v>
      </c>
      <c r="L8" s="38">
        <v>18353</v>
      </c>
      <c r="M8" s="38">
        <v>21968</v>
      </c>
      <c r="N8" s="38">
        <v>21363</v>
      </c>
      <c r="O8" s="38">
        <v>20679</v>
      </c>
      <c r="P8" s="38">
        <v>22532</v>
      </c>
      <c r="Q8" s="39">
        <v>250052</v>
      </c>
    </row>
    <row r="9" spans="1:20">
      <c r="A9" s="33" t="s">
        <v>145</v>
      </c>
      <c r="B9" s="33" t="s">
        <v>14</v>
      </c>
      <c r="C9" s="37" t="s">
        <v>15</v>
      </c>
      <c r="D9" s="34">
        <v>2016</v>
      </c>
      <c r="E9" s="38">
        <v>17168</v>
      </c>
      <c r="F9" s="38">
        <v>19546</v>
      </c>
      <c r="G9" s="38">
        <v>26260</v>
      </c>
      <c r="H9" s="38">
        <v>23386</v>
      </c>
      <c r="I9" s="38">
        <v>21146</v>
      </c>
      <c r="J9" s="38">
        <v>27627</v>
      </c>
      <c r="K9" s="38">
        <v>19966</v>
      </c>
      <c r="L9" s="38">
        <v>17534</v>
      </c>
      <c r="M9" s="38">
        <v>23956</v>
      </c>
      <c r="N9" s="38">
        <v>20608</v>
      </c>
      <c r="O9" s="38">
        <v>22306</v>
      </c>
      <c r="P9" s="38">
        <v>22585</v>
      </c>
      <c r="Q9" s="39">
        <v>262088</v>
      </c>
    </row>
    <row r="10" spans="1:20">
      <c r="A10" s="33" t="s">
        <v>146</v>
      </c>
      <c r="B10" s="33" t="s">
        <v>14</v>
      </c>
      <c r="C10" s="37" t="s">
        <v>15</v>
      </c>
      <c r="D10" s="34">
        <v>2017</v>
      </c>
      <c r="E10" s="38">
        <v>20387</v>
      </c>
      <c r="F10" s="38">
        <v>17797</v>
      </c>
      <c r="G10" s="38">
        <v>27787</v>
      </c>
      <c r="H10" s="38">
        <v>20114</v>
      </c>
      <c r="I10" s="38">
        <v>22610</v>
      </c>
      <c r="J10" s="38">
        <v>22713</v>
      </c>
      <c r="K10" s="38">
        <v>21416</v>
      </c>
      <c r="L10" s="38">
        <v>18713</v>
      </c>
      <c r="M10" s="38">
        <v>24812</v>
      </c>
      <c r="N10" s="38">
        <v>18734</v>
      </c>
      <c r="O10" s="38">
        <v>21960</v>
      </c>
      <c r="P10" s="38">
        <v>24821</v>
      </c>
      <c r="Q10" s="39">
        <v>261864</v>
      </c>
    </row>
    <row r="11" spans="1:20">
      <c r="A11" s="33" t="s">
        <v>147</v>
      </c>
      <c r="B11" s="33" t="s">
        <v>14</v>
      </c>
      <c r="C11" s="37" t="s">
        <v>15</v>
      </c>
      <c r="D11" s="34">
        <v>2018</v>
      </c>
      <c r="E11" s="38">
        <v>20759</v>
      </c>
      <c r="F11" s="38">
        <v>17664</v>
      </c>
      <c r="G11" s="38">
        <v>26278</v>
      </c>
      <c r="H11" s="38">
        <v>21079</v>
      </c>
      <c r="I11" s="38">
        <v>19027</v>
      </c>
      <c r="J11" s="38">
        <v>25325</v>
      </c>
      <c r="K11" s="38">
        <v>18250</v>
      </c>
      <c r="L11" s="38">
        <v>19289</v>
      </c>
      <c r="M11" s="38">
        <v>24524</v>
      </c>
      <c r="N11" s="38">
        <v>23521</v>
      </c>
      <c r="O11" s="38">
        <v>24476</v>
      </c>
      <c r="P11" s="38">
        <v>24859</v>
      </c>
      <c r="Q11" s="39">
        <v>265051</v>
      </c>
      <c r="T11" s="40"/>
    </row>
    <row r="12" spans="1:20">
      <c r="A12" s="33" t="s">
        <v>148</v>
      </c>
      <c r="B12" s="33" t="s">
        <v>14</v>
      </c>
      <c r="C12" s="37" t="s">
        <v>15</v>
      </c>
      <c r="D12" s="34">
        <v>2019</v>
      </c>
      <c r="E12" s="38">
        <v>19198</v>
      </c>
      <c r="F12" s="38">
        <v>17825</v>
      </c>
      <c r="G12" s="38">
        <v>25458</v>
      </c>
      <c r="H12" s="38">
        <v>24748</v>
      </c>
      <c r="I12" s="38">
        <v>26995</v>
      </c>
      <c r="J12" s="38">
        <v>25602</v>
      </c>
      <c r="K12" s="38">
        <v>24091</v>
      </c>
      <c r="L12" s="38">
        <v>18708</v>
      </c>
      <c r="M12" s="38">
        <v>19881</v>
      </c>
      <c r="N12" s="38">
        <v>24319</v>
      </c>
      <c r="O12" s="38">
        <v>24874</v>
      </c>
      <c r="P12" s="38">
        <v>27544</v>
      </c>
      <c r="Q12" s="39">
        <v>279243</v>
      </c>
      <c r="T12" s="40"/>
    </row>
    <row r="13" spans="1:20">
      <c r="A13" s="33" t="s">
        <v>149</v>
      </c>
      <c r="B13" s="33" t="s">
        <v>17</v>
      </c>
      <c r="C13" s="37" t="s">
        <v>16</v>
      </c>
      <c r="D13" s="34">
        <v>2015</v>
      </c>
      <c r="E13" s="38">
        <v>3436</v>
      </c>
      <c r="F13" s="38">
        <v>3447</v>
      </c>
      <c r="G13" s="38">
        <v>5678</v>
      </c>
      <c r="H13" s="38">
        <v>4764</v>
      </c>
      <c r="I13" s="38">
        <v>4161</v>
      </c>
      <c r="J13" s="38">
        <v>5604</v>
      </c>
      <c r="K13" s="38">
        <v>4960</v>
      </c>
      <c r="L13" s="38">
        <v>3610</v>
      </c>
      <c r="M13" s="38">
        <v>4362</v>
      </c>
      <c r="N13" s="38">
        <v>4230</v>
      </c>
      <c r="O13" s="38">
        <v>3794</v>
      </c>
      <c r="P13" s="38">
        <v>3367</v>
      </c>
      <c r="Q13" s="39">
        <v>51413</v>
      </c>
    </row>
    <row r="14" spans="1:20">
      <c r="A14" s="33" t="s">
        <v>150</v>
      </c>
      <c r="B14" s="33" t="s">
        <v>17</v>
      </c>
      <c r="C14" s="37" t="s">
        <v>16</v>
      </c>
      <c r="D14" s="34">
        <v>2016</v>
      </c>
      <c r="E14" s="38">
        <v>3350</v>
      </c>
      <c r="F14" s="38">
        <v>3664</v>
      </c>
      <c r="G14" s="38">
        <v>4314</v>
      </c>
      <c r="H14" s="38">
        <v>4950</v>
      </c>
      <c r="I14" s="38">
        <v>4472</v>
      </c>
      <c r="J14" s="38">
        <v>5417</v>
      </c>
      <c r="K14" s="38">
        <v>4342</v>
      </c>
      <c r="L14" s="38">
        <v>3385</v>
      </c>
      <c r="M14" s="38">
        <v>4294</v>
      </c>
      <c r="N14" s="38">
        <v>3603</v>
      </c>
      <c r="O14" s="38">
        <v>3658</v>
      </c>
      <c r="P14" s="38">
        <v>3279</v>
      </c>
      <c r="Q14" s="39">
        <v>48728</v>
      </c>
    </row>
    <row r="15" spans="1:20">
      <c r="A15" s="33" t="s">
        <v>151</v>
      </c>
      <c r="B15" s="33" t="s">
        <v>17</v>
      </c>
      <c r="C15" s="37" t="s">
        <v>16</v>
      </c>
      <c r="D15" s="34">
        <v>2017</v>
      </c>
      <c r="E15" s="38">
        <v>3481</v>
      </c>
      <c r="F15" s="38">
        <v>3852</v>
      </c>
      <c r="G15" s="38">
        <v>6210</v>
      </c>
      <c r="H15" s="38">
        <v>4338</v>
      </c>
      <c r="I15" s="38">
        <v>5002</v>
      </c>
      <c r="J15" s="38">
        <v>5448</v>
      </c>
      <c r="K15" s="38">
        <v>4892</v>
      </c>
      <c r="L15" s="38">
        <v>3921</v>
      </c>
      <c r="M15" s="38">
        <v>3704</v>
      </c>
      <c r="N15" s="38">
        <v>4017</v>
      </c>
      <c r="O15" s="38">
        <v>4389</v>
      </c>
      <c r="P15" s="38">
        <v>3506</v>
      </c>
      <c r="Q15" s="39">
        <v>52760</v>
      </c>
    </row>
    <row r="16" spans="1:20">
      <c r="A16" s="33" t="s">
        <v>152</v>
      </c>
      <c r="B16" s="33" t="s">
        <v>17</v>
      </c>
      <c r="C16" s="37" t="s">
        <v>16</v>
      </c>
      <c r="D16" s="34">
        <v>2018</v>
      </c>
      <c r="E16" s="38">
        <v>4346</v>
      </c>
      <c r="F16" s="38">
        <v>4579</v>
      </c>
      <c r="G16" s="38">
        <v>5894</v>
      </c>
      <c r="H16" s="38">
        <v>4851</v>
      </c>
      <c r="I16" s="38">
        <v>4596</v>
      </c>
      <c r="J16" s="38">
        <v>4553</v>
      </c>
      <c r="K16" s="38">
        <v>6425</v>
      </c>
      <c r="L16" s="38">
        <v>5137</v>
      </c>
      <c r="M16" s="38">
        <v>4083</v>
      </c>
      <c r="N16" s="38">
        <v>3908</v>
      </c>
      <c r="O16" s="38">
        <v>3566</v>
      </c>
      <c r="P16" s="38">
        <v>3285</v>
      </c>
      <c r="Q16" s="39">
        <v>55223</v>
      </c>
    </row>
    <row r="17" spans="1:17">
      <c r="A17" s="33" t="s">
        <v>153</v>
      </c>
      <c r="B17" s="33" t="s">
        <v>17</v>
      </c>
      <c r="C17" s="37" t="s">
        <v>16</v>
      </c>
      <c r="D17" s="34">
        <v>2019</v>
      </c>
      <c r="E17" s="38">
        <v>4782</v>
      </c>
      <c r="F17" s="38">
        <v>4587</v>
      </c>
      <c r="G17" s="38">
        <v>6150</v>
      </c>
      <c r="H17" s="38">
        <v>5606</v>
      </c>
      <c r="I17" s="38">
        <v>5980</v>
      </c>
      <c r="J17" s="38">
        <v>5445</v>
      </c>
      <c r="K17" s="38">
        <v>5713</v>
      </c>
      <c r="L17" s="38">
        <v>5763</v>
      </c>
      <c r="M17" s="38">
        <v>3679</v>
      </c>
      <c r="N17" s="38">
        <v>3863</v>
      </c>
      <c r="O17" s="38">
        <v>3490</v>
      </c>
      <c r="P17" s="38">
        <v>3782</v>
      </c>
      <c r="Q17" s="39">
        <v>58840</v>
      </c>
    </row>
    <row r="18" spans="1:17">
      <c r="A18" s="33" t="s">
        <v>154</v>
      </c>
      <c r="B18" s="33" t="s">
        <v>19</v>
      </c>
      <c r="C18" s="37" t="s">
        <v>18</v>
      </c>
      <c r="D18" s="34">
        <v>2015</v>
      </c>
      <c r="E18" s="38">
        <v>3738</v>
      </c>
      <c r="F18" s="38">
        <v>2878</v>
      </c>
      <c r="G18" s="38">
        <v>4056</v>
      </c>
      <c r="H18" s="38">
        <v>4510</v>
      </c>
      <c r="I18" s="38">
        <v>4064</v>
      </c>
      <c r="J18" s="38">
        <v>4505</v>
      </c>
      <c r="K18" s="38">
        <v>4329</v>
      </c>
      <c r="L18" s="38">
        <v>3813</v>
      </c>
      <c r="M18" s="38">
        <v>2554</v>
      </c>
      <c r="N18" s="38">
        <v>3778</v>
      </c>
      <c r="O18" s="38">
        <v>3705</v>
      </c>
      <c r="P18" s="38">
        <v>3834</v>
      </c>
      <c r="Q18" s="39">
        <v>45764</v>
      </c>
    </row>
    <row r="19" spans="1:17">
      <c r="A19" s="33" t="s">
        <v>155</v>
      </c>
      <c r="B19" s="33" t="s">
        <v>19</v>
      </c>
      <c r="C19" s="37" t="s">
        <v>18</v>
      </c>
      <c r="D19" s="34">
        <v>2016</v>
      </c>
      <c r="E19" s="38">
        <v>3634</v>
      </c>
      <c r="F19" s="38">
        <v>2936</v>
      </c>
      <c r="G19" s="38">
        <v>3818</v>
      </c>
      <c r="H19" s="38">
        <v>4340</v>
      </c>
      <c r="I19" s="38">
        <v>4548</v>
      </c>
      <c r="J19" s="38">
        <v>5475</v>
      </c>
      <c r="K19" s="38">
        <v>4784</v>
      </c>
      <c r="L19" s="38">
        <v>4907</v>
      </c>
      <c r="M19" s="38">
        <v>3310</v>
      </c>
      <c r="N19" s="38">
        <v>3020</v>
      </c>
      <c r="O19" s="38">
        <v>3718</v>
      </c>
      <c r="P19" s="38">
        <v>4534</v>
      </c>
      <c r="Q19" s="39">
        <v>49024</v>
      </c>
    </row>
    <row r="20" spans="1:17">
      <c r="A20" s="33" t="s">
        <v>156</v>
      </c>
      <c r="B20" s="33" t="s">
        <v>19</v>
      </c>
      <c r="C20" s="37" t="s">
        <v>18</v>
      </c>
      <c r="D20" s="34">
        <v>2017</v>
      </c>
      <c r="E20" s="38">
        <v>4485</v>
      </c>
      <c r="F20" s="38">
        <v>3804</v>
      </c>
      <c r="G20" s="38">
        <v>5755</v>
      </c>
      <c r="H20" s="38">
        <v>5269</v>
      </c>
      <c r="I20" s="38">
        <v>6785</v>
      </c>
      <c r="J20" s="38">
        <v>5355</v>
      </c>
      <c r="K20" s="38">
        <v>5581</v>
      </c>
      <c r="L20" s="38">
        <v>6437</v>
      </c>
      <c r="M20" s="38">
        <v>4220</v>
      </c>
      <c r="N20" s="38">
        <v>4234</v>
      </c>
      <c r="O20" s="38">
        <v>5856</v>
      </c>
      <c r="P20" s="38">
        <v>4897</v>
      </c>
      <c r="Q20" s="39">
        <v>62678</v>
      </c>
    </row>
    <row r="21" spans="1:17">
      <c r="A21" s="33" t="s">
        <v>157</v>
      </c>
      <c r="B21" s="33" t="s">
        <v>19</v>
      </c>
      <c r="C21" s="37" t="s">
        <v>18</v>
      </c>
      <c r="D21" s="34">
        <v>2018</v>
      </c>
      <c r="E21" s="38">
        <v>5795</v>
      </c>
      <c r="F21" s="38">
        <v>5000</v>
      </c>
      <c r="G21" s="38">
        <v>6269</v>
      </c>
      <c r="H21" s="38">
        <v>6657</v>
      </c>
      <c r="I21" s="38">
        <v>7515</v>
      </c>
      <c r="J21" s="38">
        <v>7957</v>
      </c>
      <c r="K21" s="38">
        <v>7645</v>
      </c>
      <c r="L21" s="38">
        <v>9838</v>
      </c>
      <c r="M21" s="38">
        <v>2083</v>
      </c>
      <c r="N21" s="38">
        <v>3612</v>
      </c>
      <c r="O21" s="38">
        <v>4489</v>
      </c>
      <c r="P21" s="38">
        <v>4886</v>
      </c>
      <c r="Q21" s="39">
        <v>71746</v>
      </c>
    </row>
    <row r="22" spans="1:17">
      <c r="A22" s="33" t="s">
        <v>158</v>
      </c>
      <c r="B22" s="33" t="s">
        <v>19</v>
      </c>
      <c r="C22" s="37" t="s">
        <v>18</v>
      </c>
      <c r="D22" s="34">
        <v>2019</v>
      </c>
      <c r="E22" s="38">
        <v>6603</v>
      </c>
      <c r="F22" s="38">
        <v>5849</v>
      </c>
      <c r="G22" s="38">
        <v>6487</v>
      </c>
      <c r="H22" s="38">
        <v>6992</v>
      </c>
      <c r="I22" s="38">
        <v>7807</v>
      </c>
      <c r="J22" s="38">
        <v>7100</v>
      </c>
      <c r="K22" s="38">
        <v>8189</v>
      </c>
      <c r="L22" s="38">
        <v>11888</v>
      </c>
      <c r="M22" s="38">
        <v>2744</v>
      </c>
      <c r="N22" s="38">
        <v>2889</v>
      </c>
      <c r="O22" s="38">
        <v>5343</v>
      </c>
      <c r="P22" s="38">
        <v>8144</v>
      </c>
      <c r="Q22" s="39">
        <v>80035</v>
      </c>
    </row>
    <row r="23" spans="1:17">
      <c r="A23" s="33" t="s">
        <v>159</v>
      </c>
      <c r="B23" s="33" t="s">
        <v>21</v>
      </c>
      <c r="C23" s="37" t="s">
        <v>20</v>
      </c>
      <c r="D23" s="34">
        <v>2015</v>
      </c>
      <c r="E23" s="38">
        <v>3953</v>
      </c>
      <c r="F23" s="38">
        <v>4443</v>
      </c>
      <c r="G23" s="38">
        <v>8332</v>
      </c>
      <c r="H23" s="38">
        <v>7112</v>
      </c>
      <c r="I23" s="38">
        <v>7035</v>
      </c>
      <c r="J23" s="38">
        <v>7487</v>
      </c>
      <c r="K23" s="38">
        <v>6757</v>
      </c>
      <c r="L23" s="38">
        <v>4905</v>
      </c>
      <c r="M23" s="38">
        <v>5066</v>
      </c>
      <c r="N23" s="38">
        <v>5716</v>
      </c>
      <c r="O23" s="38">
        <v>5098</v>
      </c>
      <c r="P23" s="38">
        <v>4815</v>
      </c>
      <c r="Q23" s="39">
        <v>70719</v>
      </c>
    </row>
    <row r="24" spans="1:17">
      <c r="A24" s="33" t="s">
        <v>160</v>
      </c>
      <c r="B24" s="33" t="s">
        <v>21</v>
      </c>
      <c r="C24" s="37" t="s">
        <v>20</v>
      </c>
      <c r="D24" s="34">
        <v>2016</v>
      </c>
      <c r="E24" s="38">
        <v>4117</v>
      </c>
      <c r="F24" s="38">
        <v>4666</v>
      </c>
      <c r="G24" s="38">
        <v>7258</v>
      </c>
      <c r="H24" s="38">
        <v>8491</v>
      </c>
      <c r="I24" s="38">
        <v>7794</v>
      </c>
      <c r="J24" s="38">
        <v>8435</v>
      </c>
      <c r="K24" s="38">
        <v>7631</v>
      </c>
      <c r="L24" s="38">
        <v>6512</v>
      </c>
      <c r="M24" s="38">
        <v>6884</v>
      </c>
      <c r="N24" s="38">
        <v>5330</v>
      </c>
      <c r="O24" s="38">
        <v>5220</v>
      </c>
      <c r="P24" s="38">
        <v>4998</v>
      </c>
      <c r="Q24" s="39">
        <v>77336</v>
      </c>
    </row>
    <row r="25" spans="1:17">
      <c r="A25" s="33" t="s">
        <v>161</v>
      </c>
      <c r="B25" s="33" t="s">
        <v>21</v>
      </c>
      <c r="C25" s="37" t="s">
        <v>20</v>
      </c>
      <c r="D25" s="34">
        <v>2017</v>
      </c>
      <c r="E25" s="38">
        <v>5147</v>
      </c>
      <c r="F25" s="38">
        <v>5512</v>
      </c>
      <c r="G25" s="38">
        <v>9954</v>
      </c>
      <c r="H25" s="38">
        <v>10572</v>
      </c>
      <c r="I25" s="38">
        <v>10635</v>
      </c>
      <c r="J25" s="38">
        <v>9108</v>
      </c>
      <c r="K25" s="38">
        <v>7126</v>
      </c>
      <c r="L25" s="38">
        <v>6167</v>
      </c>
      <c r="M25" s="38">
        <v>6411</v>
      </c>
      <c r="N25" s="38">
        <v>4697</v>
      </c>
      <c r="O25" s="38">
        <v>5281</v>
      </c>
      <c r="P25" s="38">
        <v>3714</v>
      </c>
      <c r="Q25" s="39">
        <v>84324</v>
      </c>
    </row>
    <row r="26" spans="1:17">
      <c r="A26" s="33" t="s">
        <v>162</v>
      </c>
      <c r="B26" s="33" t="s">
        <v>21</v>
      </c>
      <c r="C26" s="37" t="s">
        <v>20</v>
      </c>
      <c r="D26" s="34">
        <v>2018</v>
      </c>
      <c r="E26" s="38">
        <v>4580</v>
      </c>
      <c r="F26" s="38">
        <v>6025</v>
      </c>
      <c r="G26" s="38">
        <v>10129</v>
      </c>
      <c r="H26" s="38">
        <v>7967</v>
      </c>
      <c r="I26" s="38">
        <v>9148</v>
      </c>
      <c r="J26" s="38">
        <v>8644</v>
      </c>
      <c r="K26" s="38">
        <v>7288</v>
      </c>
      <c r="L26" s="38">
        <v>7034</v>
      </c>
      <c r="M26" s="38">
        <v>5622</v>
      </c>
      <c r="N26" s="38">
        <v>5433</v>
      </c>
      <c r="O26" s="38">
        <v>5118</v>
      </c>
      <c r="P26" s="38">
        <v>4472</v>
      </c>
      <c r="Q26" s="39">
        <v>81460</v>
      </c>
    </row>
    <row r="27" spans="1:17">
      <c r="A27" s="33" t="s">
        <v>163</v>
      </c>
      <c r="B27" s="33" t="s">
        <v>21</v>
      </c>
      <c r="C27" s="37" t="s">
        <v>20</v>
      </c>
      <c r="D27" s="34">
        <v>2019</v>
      </c>
      <c r="E27" s="38">
        <v>4941</v>
      </c>
      <c r="F27" s="38">
        <v>5594</v>
      </c>
      <c r="G27" s="38">
        <v>9951</v>
      </c>
      <c r="H27" s="38">
        <v>10036</v>
      </c>
      <c r="I27" s="38">
        <v>9895</v>
      </c>
      <c r="J27" s="38">
        <v>9009</v>
      </c>
      <c r="K27" s="38">
        <v>7710</v>
      </c>
      <c r="L27" s="38">
        <v>7546</v>
      </c>
      <c r="M27" s="38">
        <v>7130</v>
      </c>
      <c r="N27" s="38">
        <v>5554</v>
      </c>
      <c r="O27" s="38">
        <v>5309</v>
      </c>
      <c r="P27" s="38">
        <v>6330</v>
      </c>
      <c r="Q27" s="39">
        <v>89005</v>
      </c>
    </row>
    <row r="28" spans="1:17">
      <c r="A28" s="33" t="s">
        <v>164</v>
      </c>
      <c r="B28" s="33" t="s">
        <v>23</v>
      </c>
      <c r="C28" s="37" t="s">
        <v>22</v>
      </c>
      <c r="D28" s="34">
        <v>2015</v>
      </c>
      <c r="E28" s="38">
        <v>12541</v>
      </c>
      <c r="F28" s="38">
        <v>15355</v>
      </c>
      <c r="G28" s="38">
        <v>22721</v>
      </c>
      <c r="H28" s="38">
        <v>21755</v>
      </c>
      <c r="I28" s="38">
        <v>16824</v>
      </c>
      <c r="J28" s="38">
        <v>22035</v>
      </c>
      <c r="K28" s="38">
        <v>19011</v>
      </c>
      <c r="L28" s="38">
        <v>16154</v>
      </c>
      <c r="M28" s="38">
        <v>18192</v>
      </c>
      <c r="N28" s="38">
        <v>20514</v>
      </c>
      <c r="O28" s="38">
        <v>19756</v>
      </c>
      <c r="P28" s="38">
        <v>19721</v>
      </c>
      <c r="Q28" s="39">
        <v>224579</v>
      </c>
    </row>
    <row r="29" spans="1:17">
      <c r="A29" s="33" t="s">
        <v>165</v>
      </c>
      <c r="B29" s="33" t="s">
        <v>23</v>
      </c>
      <c r="C29" s="37" t="s">
        <v>22</v>
      </c>
      <c r="D29" s="34">
        <v>2016</v>
      </c>
      <c r="E29" s="38">
        <v>14945</v>
      </c>
      <c r="F29" s="38">
        <v>17841</v>
      </c>
      <c r="G29" s="38">
        <v>23526</v>
      </c>
      <c r="H29" s="38">
        <v>22976</v>
      </c>
      <c r="I29" s="38">
        <v>19164</v>
      </c>
      <c r="J29" s="38">
        <v>24688</v>
      </c>
      <c r="K29" s="38">
        <v>21338</v>
      </c>
      <c r="L29" s="38">
        <v>17423</v>
      </c>
      <c r="M29" s="38">
        <v>21555</v>
      </c>
      <c r="N29" s="38">
        <v>18864</v>
      </c>
      <c r="O29" s="38">
        <v>18715</v>
      </c>
      <c r="P29" s="38">
        <v>18731</v>
      </c>
      <c r="Q29" s="39">
        <v>239766</v>
      </c>
    </row>
    <row r="30" spans="1:17">
      <c r="A30" s="33" t="s">
        <v>166</v>
      </c>
      <c r="B30" s="33" t="s">
        <v>23</v>
      </c>
      <c r="C30" s="37" t="s">
        <v>22</v>
      </c>
      <c r="D30" s="34">
        <v>2017</v>
      </c>
      <c r="E30" s="38">
        <v>15841</v>
      </c>
      <c r="F30" s="38">
        <v>17934</v>
      </c>
      <c r="G30" s="38">
        <v>27219</v>
      </c>
      <c r="H30" s="38">
        <v>21410</v>
      </c>
      <c r="I30" s="38">
        <v>23579</v>
      </c>
      <c r="J30" s="38">
        <v>22398</v>
      </c>
      <c r="K30" s="38">
        <v>20119</v>
      </c>
      <c r="L30" s="38">
        <v>16586</v>
      </c>
      <c r="M30" s="38">
        <v>18122</v>
      </c>
      <c r="N30" s="38">
        <v>21277</v>
      </c>
      <c r="O30" s="38">
        <v>21972</v>
      </c>
      <c r="P30" s="38">
        <v>20132</v>
      </c>
      <c r="Q30" s="39">
        <v>246589</v>
      </c>
    </row>
    <row r="31" spans="1:17">
      <c r="A31" s="33" t="s">
        <v>167</v>
      </c>
      <c r="B31" s="33" t="s">
        <v>23</v>
      </c>
      <c r="C31" s="37" t="s">
        <v>22</v>
      </c>
      <c r="D31" s="34">
        <v>2018</v>
      </c>
      <c r="E31" s="38">
        <v>18387</v>
      </c>
      <c r="F31" s="38">
        <v>19258</v>
      </c>
      <c r="G31" s="38">
        <v>26890</v>
      </c>
      <c r="H31" s="38">
        <v>24571</v>
      </c>
      <c r="I31" s="38">
        <v>22050</v>
      </c>
      <c r="J31" s="38">
        <v>24525</v>
      </c>
      <c r="K31" s="38">
        <v>20829</v>
      </c>
      <c r="L31" s="38">
        <v>17810</v>
      </c>
      <c r="M31" s="38">
        <v>15006</v>
      </c>
      <c r="N31" s="38">
        <v>22346</v>
      </c>
      <c r="O31" s="38">
        <v>22940</v>
      </c>
      <c r="P31" s="38">
        <v>17711</v>
      </c>
      <c r="Q31" s="39">
        <v>252323</v>
      </c>
    </row>
    <row r="32" spans="1:17">
      <c r="A32" s="33" t="s">
        <v>168</v>
      </c>
      <c r="B32" s="33" t="s">
        <v>23</v>
      </c>
      <c r="C32" s="37" t="s">
        <v>22</v>
      </c>
      <c r="D32" s="34">
        <v>2019</v>
      </c>
      <c r="E32" s="38">
        <v>21064</v>
      </c>
      <c r="F32" s="38">
        <v>21264</v>
      </c>
      <c r="G32" s="38">
        <v>25613</v>
      </c>
      <c r="H32" s="38">
        <v>24342</v>
      </c>
      <c r="I32" s="38">
        <v>26011</v>
      </c>
      <c r="J32" s="38">
        <v>25060</v>
      </c>
      <c r="K32" s="38">
        <v>26404</v>
      </c>
      <c r="L32" s="38">
        <v>22713</v>
      </c>
      <c r="M32" s="38">
        <v>18853</v>
      </c>
      <c r="N32" s="38">
        <v>22365</v>
      </c>
      <c r="O32" s="38">
        <v>23366</v>
      </c>
      <c r="P32" s="38">
        <v>22664</v>
      </c>
      <c r="Q32" s="39">
        <v>279719</v>
      </c>
    </row>
    <row r="33" spans="1:17">
      <c r="A33" s="33" t="s">
        <v>169</v>
      </c>
      <c r="B33" s="33" t="s">
        <v>25</v>
      </c>
      <c r="C33" s="37" t="s">
        <v>24</v>
      </c>
      <c r="D33" s="34">
        <v>2015</v>
      </c>
      <c r="E33" s="38">
        <v>1114</v>
      </c>
      <c r="F33" s="38">
        <v>1982</v>
      </c>
      <c r="G33" s="38">
        <v>2915</v>
      </c>
      <c r="H33" s="38">
        <v>1156</v>
      </c>
      <c r="I33" s="38">
        <v>1231</v>
      </c>
      <c r="J33" s="38">
        <v>1484</v>
      </c>
      <c r="K33" s="38">
        <v>1491</v>
      </c>
      <c r="L33" s="38">
        <v>1545</v>
      </c>
      <c r="M33" s="38">
        <v>2217</v>
      </c>
      <c r="N33" s="38">
        <v>1880</v>
      </c>
      <c r="O33" s="38">
        <v>2061</v>
      </c>
      <c r="P33" s="38">
        <v>1996</v>
      </c>
      <c r="Q33" s="39">
        <v>21072</v>
      </c>
    </row>
    <row r="34" spans="1:17">
      <c r="A34" s="33" t="s">
        <v>170</v>
      </c>
      <c r="B34" s="33" t="s">
        <v>25</v>
      </c>
      <c r="C34" s="37" t="s">
        <v>24</v>
      </c>
      <c r="D34" s="34">
        <v>2016</v>
      </c>
      <c r="E34" s="38">
        <v>2015</v>
      </c>
      <c r="F34" s="38">
        <v>3176</v>
      </c>
      <c r="G34" s="38">
        <v>3282</v>
      </c>
      <c r="H34" s="38">
        <v>2197</v>
      </c>
      <c r="I34" s="38">
        <v>1764</v>
      </c>
      <c r="J34" s="38">
        <v>2382</v>
      </c>
      <c r="K34" s="38">
        <v>1361</v>
      </c>
      <c r="L34" s="38">
        <v>1677</v>
      </c>
      <c r="M34" s="38">
        <v>2113</v>
      </c>
      <c r="N34" s="38">
        <v>1921</v>
      </c>
      <c r="O34" s="38">
        <v>1827</v>
      </c>
      <c r="P34" s="38">
        <v>1616</v>
      </c>
      <c r="Q34" s="39">
        <v>25331</v>
      </c>
    </row>
    <row r="35" spans="1:17">
      <c r="A35" s="33" t="s">
        <v>171</v>
      </c>
      <c r="B35" s="33" t="s">
        <v>25</v>
      </c>
      <c r="C35" s="37" t="s">
        <v>24</v>
      </c>
      <c r="D35" s="34">
        <v>2017</v>
      </c>
      <c r="E35" s="38">
        <v>1464</v>
      </c>
      <c r="F35" s="38">
        <v>2383</v>
      </c>
      <c r="G35" s="38">
        <v>2518</v>
      </c>
      <c r="H35" s="38">
        <v>1500</v>
      </c>
      <c r="I35" s="38">
        <v>1736</v>
      </c>
      <c r="J35" s="38">
        <v>1531</v>
      </c>
      <c r="K35" s="38">
        <v>1368</v>
      </c>
      <c r="L35" s="38">
        <v>1723</v>
      </c>
      <c r="M35" s="38">
        <v>1449</v>
      </c>
      <c r="N35" s="38">
        <v>1288</v>
      </c>
      <c r="O35" s="38">
        <v>1618</v>
      </c>
      <c r="P35" s="38">
        <v>1621</v>
      </c>
      <c r="Q35" s="39">
        <v>20199</v>
      </c>
    </row>
    <row r="36" spans="1:17">
      <c r="A36" s="33" t="s">
        <v>172</v>
      </c>
      <c r="B36" s="33" t="s">
        <v>25</v>
      </c>
      <c r="C36" s="37" t="s">
        <v>24</v>
      </c>
      <c r="D36" s="34">
        <v>2018</v>
      </c>
      <c r="E36" s="38">
        <v>1651</v>
      </c>
      <c r="F36" s="38">
        <v>2084</v>
      </c>
      <c r="G36" s="38">
        <v>3083</v>
      </c>
      <c r="H36" s="38">
        <v>1977</v>
      </c>
      <c r="I36" s="38">
        <v>1888</v>
      </c>
      <c r="J36" s="38">
        <v>1545</v>
      </c>
      <c r="K36" s="38">
        <v>1236</v>
      </c>
      <c r="L36" s="38">
        <v>1033</v>
      </c>
      <c r="M36" s="38">
        <v>594</v>
      </c>
      <c r="N36" s="38">
        <v>1411</v>
      </c>
      <c r="O36" s="38">
        <v>1150</v>
      </c>
      <c r="P36" s="38">
        <v>1058</v>
      </c>
      <c r="Q36" s="39">
        <v>18710</v>
      </c>
    </row>
    <row r="37" spans="1:17">
      <c r="A37" s="33" t="s">
        <v>173</v>
      </c>
      <c r="B37" s="33" t="s">
        <v>25</v>
      </c>
      <c r="C37" s="37" t="s">
        <v>24</v>
      </c>
      <c r="D37" s="34">
        <v>2019</v>
      </c>
      <c r="E37" s="38">
        <v>1079</v>
      </c>
      <c r="F37" s="38">
        <v>1278</v>
      </c>
      <c r="G37" s="38">
        <v>1858</v>
      </c>
      <c r="H37" s="38">
        <v>1408</v>
      </c>
      <c r="I37" s="38">
        <v>1257</v>
      </c>
      <c r="J37" s="38">
        <v>1035</v>
      </c>
      <c r="K37" s="38">
        <v>1417</v>
      </c>
      <c r="L37" s="38">
        <v>1045</v>
      </c>
      <c r="M37" s="38">
        <v>1295</v>
      </c>
      <c r="N37" s="38">
        <v>1117</v>
      </c>
      <c r="O37" s="38">
        <v>919</v>
      </c>
      <c r="P37" s="38">
        <v>1968</v>
      </c>
      <c r="Q37" s="39">
        <v>15676</v>
      </c>
    </row>
    <row r="38" spans="1:17">
      <c r="A38" s="33" t="s">
        <v>174</v>
      </c>
      <c r="B38" s="33" t="s">
        <v>27</v>
      </c>
      <c r="C38" s="37" t="s">
        <v>26</v>
      </c>
      <c r="D38" s="34">
        <v>2015</v>
      </c>
      <c r="E38" s="38">
        <v>5109</v>
      </c>
      <c r="F38" s="38">
        <v>6559</v>
      </c>
      <c r="G38" s="38">
        <v>10985</v>
      </c>
      <c r="H38" s="38">
        <v>8993</v>
      </c>
      <c r="I38" s="38">
        <v>8487</v>
      </c>
      <c r="J38" s="38">
        <v>10075</v>
      </c>
      <c r="K38" s="38">
        <v>9253</v>
      </c>
      <c r="L38" s="38">
        <v>8747</v>
      </c>
      <c r="M38" s="38">
        <v>12744</v>
      </c>
      <c r="N38" s="38">
        <v>9084</v>
      </c>
      <c r="O38" s="38">
        <v>8966</v>
      </c>
      <c r="P38" s="38">
        <v>9432</v>
      </c>
      <c r="Q38" s="39">
        <v>108434</v>
      </c>
    </row>
    <row r="39" spans="1:17">
      <c r="A39" s="33" t="s">
        <v>175</v>
      </c>
      <c r="B39" s="33" t="s">
        <v>27</v>
      </c>
      <c r="C39" s="37" t="s">
        <v>26</v>
      </c>
      <c r="D39" s="34">
        <v>2016</v>
      </c>
      <c r="E39" s="38">
        <v>5582</v>
      </c>
      <c r="F39" s="38">
        <v>7279</v>
      </c>
      <c r="G39" s="38">
        <v>9880</v>
      </c>
      <c r="H39" s="38">
        <v>9554</v>
      </c>
      <c r="I39" s="38">
        <v>9198</v>
      </c>
      <c r="J39" s="38">
        <v>11395</v>
      </c>
      <c r="K39" s="38">
        <v>9209</v>
      </c>
      <c r="L39" s="38">
        <v>9240</v>
      </c>
      <c r="M39" s="38">
        <v>10009</v>
      </c>
      <c r="N39" s="38">
        <v>8939</v>
      </c>
      <c r="O39" s="38">
        <v>8604</v>
      </c>
      <c r="P39" s="38">
        <v>8339</v>
      </c>
      <c r="Q39" s="39">
        <v>107228</v>
      </c>
    </row>
    <row r="40" spans="1:17">
      <c r="A40" s="33" t="s">
        <v>176</v>
      </c>
      <c r="B40" s="33" t="s">
        <v>27</v>
      </c>
      <c r="C40" s="37" t="s">
        <v>26</v>
      </c>
      <c r="D40" s="34">
        <v>2017</v>
      </c>
      <c r="E40" s="38">
        <v>6379</v>
      </c>
      <c r="F40" s="38">
        <v>7197</v>
      </c>
      <c r="G40" s="38">
        <v>10553</v>
      </c>
      <c r="H40" s="38">
        <v>8395</v>
      </c>
      <c r="I40" s="38">
        <v>10142</v>
      </c>
      <c r="J40" s="38">
        <v>10509</v>
      </c>
      <c r="K40" s="38">
        <v>9057</v>
      </c>
      <c r="L40" s="38">
        <v>8683</v>
      </c>
      <c r="M40" s="38">
        <v>10889</v>
      </c>
      <c r="N40" s="38">
        <v>9518</v>
      </c>
      <c r="O40" s="38">
        <v>9257</v>
      </c>
      <c r="P40" s="38">
        <v>7939</v>
      </c>
      <c r="Q40" s="39">
        <v>108518</v>
      </c>
    </row>
    <row r="41" spans="1:17">
      <c r="A41" s="33" t="s">
        <v>177</v>
      </c>
      <c r="B41" s="33" t="s">
        <v>27</v>
      </c>
      <c r="C41" s="37" t="s">
        <v>26</v>
      </c>
      <c r="D41" s="34">
        <v>2018</v>
      </c>
      <c r="E41" s="38">
        <v>8314</v>
      </c>
      <c r="F41" s="38">
        <v>7893</v>
      </c>
      <c r="G41" s="38">
        <v>11688</v>
      </c>
      <c r="H41" s="38">
        <v>10020</v>
      </c>
      <c r="I41" s="38">
        <v>9129</v>
      </c>
      <c r="J41" s="38">
        <v>11938</v>
      </c>
      <c r="K41" s="38">
        <v>9170</v>
      </c>
      <c r="L41" s="38">
        <v>10775</v>
      </c>
      <c r="M41" s="38">
        <v>8584</v>
      </c>
      <c r="N41" s="38">
        <v>9272</v>
      </c>
      <c r="O41" s="38">
        <v>9577</v>
      </c>
      <c r="P41" s="38">
        <v>8518</v>
      </c>
      <c r="Q41" s="39">
        <v>114878</v>
      </c>
    </row>
    <row r="42" spans="1:17">
      <c r="A42" s="33" t="s">
        <v>178</v>
      </c>
      <c r="B42" s="33" t="s">
        <v>27</v>
      </c>
      <c r="C42" s="37" t="s">
        <v>26</v>
      </c>
      <c r="D42" s="34">
        <v>2019</v>
      </c>
      <c r="E42" s="38">
        <v>9290</v>
      </c>
      <c r="F42" s="38">
        <v>9242</v>
      </c>
      <c r="G42" s="38">
        <v>11174</v>
      </c>
      <c r="H42" s="38">
        <v>10539</v>
      </c>
      <c r="I42" s="38">
        <v>10747</v>
      </c>
      <c r="J42" s="38">
        <v>11103</v>
      </c>
      <c r="K42" s="38">
        <v>11317</v>
      </c>
      <c r="L42" s="38">
        <v>12977</v>
      </c>
      <c r="M42" s="38">
        <v>11676</v>
      </c>
      <c r="N42" s="38">
        <v>10378</v>
      </c>
      <c r="O42" s="38">
        <v>9666</v>
      </c>
      <c r="P42" s="38">
        <v>11399</v>
      </c>
      <c r="Q42" s="39">
        <v>129508</v>
      </c>
    </row>
    <row r="43" spans="1:17">
      <c r="A43" s="33" t="s">
        <v>179</v>
      </c>
      <c r="B43" s="33" t="s">
        <v>29</v>
      </c>
      <c r="C43" s="37" t="s">
        <v>28</v>
      </c>
      <c r="D43" s="34">
        <v>2015</v>
      </c>
      <c r="E43" s="38">
        <v>3537</v>
      </c>
      <c r="F43" s="38">
        <v>3812</v>
      </c>
      <c r="G43" s="38">
        <v>5102</v>
      </c>
      <c r="H43" s="38">
        <v>4783</v>
      </c>
      <c r="I43" s="38">
        <v>4360</v>
      </c>
      <c r="J43" s="38">
        <v>5465</v>
      </c>
      <c r="K43" s="38">
        <v>5051</v>
      </c>
      <c r="L43" s="38">
        <v>4538</v>
      </c>
      <c r="M43" s="38">
        <v>4899</v>
      </c>
      <c r="N43" s="38">
        <v>5047</v>
      </c>
      <c r="O43" s="38">
        <v>4625</v>
      </c>
      <c r="P43" s="38">
        <v>4470</v>
      </c>
      <c r="Q43" s="39">
        <v>55689</v>
      </c>
    </row>
    <row r="44" spans="1:17">
      <c r="A44" s="33" t="s">
        <v>180</v>
      </c>
      <c r="B44" s="33" t="s">
        <v>29</v>
      </c>
      <c r="C44" s="37" t="s">
        <v>28</v>
      </c>
      <c r="D44" s="34">
        <v>2016</v>
      </c>
      <c r="E44" s="38">
        <v>3788</v>
      </c>
      <c r="F44" s="38">
        <v>4107</v>
      </c>
      <c r="G44" s="38">
        <v>4971</v>
      </c>
      <c r="H44" s="38">
        <v>5742</v>
      </c>
      <c r="I44" s="38">
        <v>5415</v>
      </c>
      <c r="J44" s="38">
        <v>6033</v>
      </c>
      <c r="K44" s="38">
        <v>5274</v>
      </c>
      <c r="L44" s="38">
        <v>5108</v>
      </c>
      <c r="M44" s="38">
        <v>6020</v>
      </c>
      <c r="N44" s="38">
        <v>4981</v>
      </c>
      <c r="O44" s="38">
        <v>4361</v>
      </c>
      <c r="P44" s="38">
        <v>4722</v>
      </c>
      <c r="Q44" s="39">
        <v>60522</v>
      </c>
    </row>
    <row r="45" spans="1:17">
      <c r="A45" s="33" t="s">
        <v>181</v>
      </c>
      <c r="B45" s="33" t="s">
        <v>29</v>
      </c>
      <c r="C45" s="37" t="s">
        <v>28</v>
      </c>
      <c r="D45" s="34">
        <v>2017</v>
      </c>
      <c r="E45" s="38">
        <v>3691</v>
      </c>
      <c r="F45" s="38">
        <v>4776</v>
      </c>
      <c r="G45" s="38">
        <v>5757</v>
      </c>
      <c r="H45" s="38">
        <v>5239</v>
      </c>
      <c r="I45" s="38">
        <v>5918</v>
      </c>
      <c r="J45" s="38">
        <v>5777</v>
      </c>
      <c r="K45" s="38">
        <v>6257</v>
      </c>
      <c r="L45" s="38">
        <v>5301</v>
      </c>
      <c r="M45" s="38">
        <v>5627</v>
      </c>
      <c r="N45" s="38">
        <v>5768</v>
      </c>
      <c r="O45" s="38">
        <v>5430</v>
      </c>
      <c r="P45" s="38">
        <v>4526</v>
      </c>
      <c r="Q45" s="39">
        <v>64067</v>
      </c>
    </row>
    <row r="46" spans="1:17">
      <c r="A46" s="33" t="s">
        <v>182</v>
      </c>
      <c r="B46" s="33" t="s">
        <v>29</v>
      </c>
      <c r="C46" s="37" t="s">
        <v>28</v>
      </c>
      <c r="D46" s="34">
        <v>2018</v>
      </c>
      <c r="E46" s="38">
        <v>5189</v>
      </c>
      <c r="F46" s="38">
        <v>4795</v>
      </c>
      <c r="G46" s="38">
        <v>5877</v>
      </c>
      <c r="H46" s="38">
        <v>6477</v>
      </c>
      <c r="I46" s="38">
        <v>5765</v>
      </c>
      <c r="J46" s="38">
        <v>5667</v>
      </c>
      <c r="K46" s="38">
        <v>6375</v>
      </c>
      <c r="L46" s="38">
        <v>5995</v>
      </c>
      <c r="M46" s="38">
        <v>4896</v>
      </c>
      <c r="N46" s="38">
        <v>5208</v>
      </c>
      <c r="O46" s="38">
        <v>5186</v>
      </c>
      <c r="P46" s="38">
        <v>4367</v>
      </c>
      <c r="Q46" s="39">
        <v>65797</v>
      </c>
    </row>
    <row r="47" spans="1:17">
      <c r="A47" s="33" t="s">
        <v>183</v>
      </c>
      <c r="B47" s="33" t="s">
        <v>29</v>
      </c>
      <c r="C47" s="37" t="s">
        <v>28</v>
      </c>
      <c r="D47" s="34">
        <v>2019</v>
      </c>
      <c r="E47" s="38">
        <v>5418</v>
      </c>
      <c r="F47" s="38">
        <v>5215</v>
      </c>
      <c r="G47" s="38">
        <v>5658</v>
      </c>
      <c r="H47" s="38">
        <v>5711</v>
      </c>
      <c r="I47" s="38">
        <v>6199</v>
      </c>
      <c r="J47" s="38">
        <v>6691</v>
      </c>
      <c r="K47" s="38">
        <v>6482</v>
      </c>
      <c r="L47" s="38">
        <v>6155</v>
      </c>
      <c r="M47" s="38">
        <v>5552</v>
      </c>
      <c r="N47" s="38">
        <v>5723</v>
      </c>
      <c r="O47" s="38">
        <v>5207</v>
      </c>
      <c r="P47" s="38">
        <v>5597</v>
      </c>
      <c r="Q47" s="39">
        <v>69608</v>
      </c>
    </row>
    <row r="48" spans="1:17">
      <c r="A48" s="33" t="s">
        <v>184</v>
      </c>
      <c r="B48" s="33" t="s">
        <v>31</v>
      </c>
      <c r="C48" s="37" t="s">
        <v>30</v>
      </c>
      <c r="D48" s="34">
        <v>2015</v>
      </c>
      <c r="E48" s="38">
        <v>1325</v>
      </c>
      <c r="F48" s="38">
        <v>1247</v>
      </c>
      <c r="G48" s="38">
        <v>1761</v>
      </c>
      <c r="H48" s="38">
        <v>1607</v>
      </c>
      <c r="I48" s="38">
        <v>1651</v>
      </c>
      <c r="J48" s="38">
        <v>1946</v>
      </c>
      <c r="K48" s="38">
        <v>1563</v>
      </c>
      <c r="L48" s="38">
        <v>1154</v>
      </c>
      <c r="M48" s="38">
        <v>1138</v>
      </c>
      <c r="N48" s="38">
        <v>1461</v>
      </c>
      <c r="O48" s="38">
        <v>1702</v>
      </c>
      <c r="P48" s="38">
        <v>1661</v>
      </c>
      <c r="Q48" s="39">
        <v>18216</v>
      </c>
    </row>
    <row r="49" spans="1:17">
      <c r="A49" s="33" t="s">
        <v>185</v>
      </c>
      <c r="B49" s="33" t="s">
        <v>31</v>
      </c>
      <c r="C49" s="37" t="s">
        <v>30</v>
      </c>
      <c r="D49" s="34">
        <v>2016</v>
      </c>
      <c r="E49" s="38">
        <v>1945</v>
      </c>
      <c r="F49" s="38">
        <v>1835</v>
      </c>
      <c r="G49" s="38">
        <v>2139</v>
      </c>
      <c r="H49" s="38">
        <v>2075</v>
      </c>
      <c r="I49" s="38">
        <v>1982</v>
      </c>
      <c r="J49" s="38">
        <v>2401</v>
      </c>
      <c r="K49" s="38">
        <v>1592</v>
      </c>
      <c r="L49" s="38">
        <v>1466</v>
      </c>
      <c r="M49" s="38">
        <v>1818</v>
      </c>
      <c r="N49" s="38">
        <v>1639</v>
      </c>
      <c r="O49" s="38">
        <v>1869</v>
      </c>
      <c r="P49" s="38">
        <v>2038</v>
      </c>
      <c r="Q49" s="39">
        <v>22799</v>
      </c>
    </row>
    <row r="50" spans="1:17">
      <c r="A50" s="33" t="s">
        <v>186</v>
      </c>
      <c r="B50" s="33" t="s">
        <v>31</v>
      </c>
      <c r="C50" s="37" t="s">
        <v>30</v>
      </c>
      <c r="D50" s="34">
        <v>2017</v>
      </c>
      <c r="E50" s="38">
        <v>1655</v>
      </c>
      <c r="F50" s="38">
        <v>1587</v>
      </c>
      <c r="G50" s="38">
        <v>2897</v>
      </c>
      <c r="H50" s="38">
        <v>2561</v>
      </c>
      <c r="I50" s="38">
        <v>2116</v>
      </c>
      <c r="J50" s="38">
        <v>2099</v>
      </c>
      <c r="K50" s="38">
        <v>2038</v>
      </c>
      <c r="L50" s="38">
        <v>1756</v>
      </c>
      <c r="M50" s="38">
        <v>1705</v>
      </c>
      <c r="N50" s="38">
        <v>1868</v>
      </c>
      <c r="O50" s="38">
        <v>1962</v>
      </c>
      <c r="P50" s="38">
        <v>1412</v>
      </c>
      <c r="Q50" s="39">
        <v>23656</v>
      </c>
    </row>
    <row r="51" spans="1:17">
      <c r="A51" s="33" t="s">
        <v>187</v>
      </c>
      <c r="B51" s="33" t="s">
        <v>31</v>
      </c>
      <c r="C51" s="37" t="s">
        <v>30</v>
      </c>
      <c r="D51" s="34">
        <v>2018</v>
      </c>
      <c r="E51" s="38">
        <v>2087</v>
      </c>
      <c r="F51" s="38">
        <v>1599</v>
      </c>
      <c r="G51" s="38">
        <v>2702</v>
      </c>
      <c r="H51" s="38">
        <v>1412</v>
      </c>
      <c r="I51" s="38">
        <v>1063</v>
      </c>
      <c r="J51" s="38">
        <v>1731</v>
      </c>
      <c r="K51" s="38">
        <v>982</v>
      </c>
      <c r="L51" s="38">
        <v>1773</v>
      </c>
      <c r="M51" s="38">
        <v>973</v>
      </c>
      <c r="N51" s="38">
        <v>1203</v>
      </c>
      <c r="O51" s="38">
        <v>1422</v>
      </c>
      <c r="P51" s="38">
        <v>1194</v>
      </c>
      <c r="Q51" s="39">
        <v>18141</v>
      </c>
    </row>
    <row r="52" spans="1:17">
      <c r="A52" s="33" t="s">
        <v>188</v>
      </c>
      <c r="B52" s="33" t="s">
        <v>31</v>
      </c>
      <c r="C52" s="37" t="s">
        <v>30</v>
      </c>
      <c r="D52" s="34">
        <v>2019</v>
      </c>
      <c r="E52" s="38">
        <v>1831</v>
      </c>
      <c r="F52" s="38">
        <v>1114</v>
      </c>
      <c r="G52" s="38">
        <v>2222</v>
      </c>
      <c r="H52" s="38">
        <v>1665</v>
      </c>
      <c r="I52" s="38">
        <v>1536</v>
      </c>
      <c r="J52" s="38">
        <v>1005</v>
      </c>
      <c r="K52" s="38">
        <v>1411</v>
      </c>
      <c r="L52" s="38">
        <v>1679</v>
      </c>
      <c r="M52" s="38">
        <v>1053</v>
      </c>
      <c r="N52" s="38">
        <v>1459</v>
      </c>
      <c r="O52" s="38">
        <v>1267</v>
      </c>
      <c r="P52" s="38">
        <v>1106</v>
      </c>
      <c r="Q52" s="39">
        <v>17348</v>
      </c>
    </row>
    <row r="53" spans="1:17">
      <c r="A53" s="33" t="s">
        <v>189</v>
      </c>
      <c r="B53" s="33" t="s">
        <v>33</v>
      </c>
      <c r="C53" s="37" t="s">
        <v>32</v>
      </c>
      <c r="D53" s="34">
        <v>2015</v>
      </c>
      <c r="E53" s="38">
        <v>3882</v>
      </c>
      <c r="F53" s="38">
        <v>4339</v>
      </c>
      <c r="G53" s="38">
        <v>7093</v>
      </c>
      <c r="H53" s="38">
        <v>3253</v>
      </c>
      <c r="I53" s="38">
        <v>4162</v>
      </c>
      <c r="J53" s="38">
        <v>5550</v>
      </c>
      <c r="K53" s="38">
        <v>5110</v>
      </c>
      <c r="L53" s="38">
        <v>4472</v>
      </c>
      <c r="M53" s="38">
        <v>6840</v>
      </c>
      <c r="N53" s="38">
        <v>4843</v>
      </c>
      <c r="O53" s="38">
        <v>5085</v>
      </c>
      <c r="P53" s="38">
        <v>3587</v>
      </c>
      <c r="Q53" s="39">
        <v>58216</v>
      </c>
    </row>
    <row r="54" spans="1:17">
      <c r="A54" s="33" t="s">
        <v>190</v>
      </c>
      <c r="B54" s="33" t="s">
        <v>33</v>
      </c>
      <c r="C54" s="37" t="s">
        <v>32</v>
      </c>
      <c r="D54" s="34">
        <v>2016</v>
      </c>
      <c r="E54" s="38">
        <v>4663</v>
      </c>
      <c r="F54" s="38">
        <v>5047</v>
      </c>
      <c r="G54" s="38">
        <v>6975</v>
      </c>
      <c r="H54" s="38">
        <v>4370</v>
      </c>
      <c r="I54" s="38">
        <v>5225</v>
      </c>
      <c r="J54" s="38">
        <v>6876</v>
      </c>
      <c r="K54" s="38">
        <v>4935</v>
      </c>
      <c r="L54" s="38">
        <v>5042</v>
      </c>
      <c r="M54" s="38">
        <v>6771</v>
      </c>
      <c r="N54" s="38">
        <v>4658</v>
      </c>
      <c r="O54" s="38">
        <v>4135</v>
      </c>
      <c r="P54" s="38">
        <v>4613</v>
      </c>
      <c r="Q54" s="39">
        <v>63310</v>
      </c>
    </row>
    <row r="55" spans="1:17">
      <c r="A55" s="33" t="s">
        <v>191</v>
      </c>
      <c r="B55" s="33" t="s">
        <v>33</v>
      </c>
      <c r="C55" s="37" t="s">
        <v>32</v>
      </c>
      <c r="D55" s="34">
        <v>2017</v>
      </c>
      <c r="E55" s="38">
        <v>4974</v>
      </c>
      <c r="F55" s="38">
        <v>4919</v>
      </c>
      <c r="G55" s="38">
        <v>7437</v>
      </c>
      <c r="H55" s="38">
        <v>4627</v>
      </c>
      <c r="I55" s="38">
        <v>5879</v>
      </c>
      <c r="J55" s="38">
        <v>6428</v>
      </c>
      <c r="K55" s="38">
        <v>5014</v>
      </c>
      <c r="L55" s="38">
        <v>5392</v>
      </c>
      <c r="M55" s="38">
        <v>6886</v>
      </c>
      <c r="N55" s="38">
        <v>5342</v>
      </c>
      <c r="O55" s="38">
        <v>5376</v>
      </c>
      <c r="P55" s="38">
        <v>4988</v>
      </c>
      <c r="Q55" s="39">
        <v>67262</v>
      </c>
    </row>
    <row r="56" spans="1:17">
      <c r="A56" s="33" t="s">
        <v>192</v>
      </c>
      <c r="B56" s="33" t="s">
        <v>33</v>
      </c>
      <c r="C56" s="37" t="s">
        <v>32</v>
      </c>
      <c r="D56" s="34">
        <v>2018</v>
      </c>
      <c r="E56" s="38">
        <v>5750</v>
      </c>
      <c r="F56" s="38">
        <v>5289</v>
      </c>
      <c r="G56" s="38">
        <v>7350</v>
      </c>
      <c r="H56" s="38">
        <v>5090</v>
      </c>
      <c r="I56" s="38">
        <v>4582</v>
      </c>
      <c r="J56" s="38">
        <v>5911</v>
      </c>
      <c r="K56" s="38">
        <v>4648</v>
      </c>
      <c r="L56" s="38">
        <v>5700</v>
      </c>
      <c r="M56" s="38">
        <v>7010</v>
      </c>
      <c r="N56" s="38">
        <v>5971</v>
      </c>
      <c r="O56" s="38">
        <v>5211</v>
      </c>
      <c r="P56" s="38">
        <v>4875</v>
      </c>
      <c r="Q56" s="39">
        <v>67387</v>
      </c>
    </row>
    <row r="57" spans="1:17">
      <c r="A57" s="33" t="s">
        <v>193</v>
      </c>
      <c r="B57" s="33" t="s">
        <v>33</v>
      </c>
      <c r="C57" s="37" t="s">
        <v>32</v>
      </c>
      <c r="D57" s="34">
        <v>2019</v>
      </c>
      <c r="E57" s="38">
        <v>5587</v>
      </c>
      <c r="F57" s="38">
        <v>5397</v>
      </c>
      <c r="G57" s="38">
        <v>7092</v>
      </c>
      <c r="H57" s="38">
        <v>5445</v>
      </c>
      <c r="I57" s="38">
        <v>5810</v>
      </c>
      <c r="J57" s="38">
        <v>6074</v>
      </c>
      <c r="K57" s="38">
        <v>5154</v>
      </c>
      <c r="L57" s="38">
        <v>4801</v>
      </c>
      <c r="M57" s="38">
        <v>6350</v>
      </c>
      <c r="N57" s="38">
        <v>6186</v>
      </c>
      <c r="O57" s="38">
        <v>6601</v>
      </c>
      <c r="P57" s="38">
        <v>7133</v>
      </c>
      <c r="Q57" s="39">
        <v>71630</v>
      </c>
    </row>
    <row r="58" spans="1:17">
      <c r="A58" s="33" t="s">
        <v>194</v>
      </c>
      <c r="B58" s="33" t="s">
        <v>34</v>
      </c>
      <c r="C58" s="37" t="s">
        <v>35</v>
      </c>
      <c r="D58" s="34">
        <v>2015</v>
      </c>
      <c r="E58" s="38">
        <v>20236</v>
      </c>
      <c r="F58" s="38">
        <v>18175</v>
      </c>
      <c r="G58" s="38">
        <v>27910</v>
      </c>
      <c r="H58" s="38">
        <v>24830</v>
      </c>
      <c r="I58" s="38">
        <v>23981</v>
      </c>
      <c r="J58" s="38">
        <v>28208</v>
      </c>
      <c r="K58" s="38">
        <v>26964</v>
      </c>
      <c r="L58" s="38">
        <v>21895</v>
      </c>
      <c r="M58" s="38">
        <v>22772</v>
      </c>
      <c r="N58" s="38">
        <v>25525</v>
      </c>
      <c r="O58" s="38">
        <v>26796</v>
      </c>
      <c r="P58" s="38">
        <v>20456</v>
      </c>
      <c r="Q58" s="39">
        <v>287748</v>
      </c>
    </row>
    <row r="59" spans="1:17">
      <c r="A59" s="33" t="s">
        <v>195</v>
      </c>
      <c r="B59" s="33" t="s">
        <v>34</v>
      </c>
      <c r="C59" s="37" t="s">
        <v>35</v>
      </c>
      <c r="D59" s="34">
        <v>2016</v>
      </c>
      <c r="E59" s="38">
        <v>20300</v>
      </c>
      <c r="F59" s="38">
        <v>22252</v>
      </c>
      <c r="G59" s="38">
        <v>27411</v>
      </c>
      <c r="H59" s="38">
        <v>30075</v>
      </c>
      <c r="I59" s="38">
        <v>25064</v>
      </c>
      <c r="J59" s="38">
        <v>31776</v>
      </c>
      <c r="K59" s="38">
        <v>25442</v>
      </c>
      <c r="L59" s="38">
        <v>24817</v>
      </c>
      <c r="M59" s="38">
        <v>28700</v>
      </c>
      <c r="N59" s="38">
        <v>24907</v>
      </c>
      <c r="O59" s="38">
        <v>28514</v>
      </c>
      <c r="P59" s="38">
        <v>22037</v>
      </c>
      <c r="Q59" s="39">
        <v>311295</v>
      </c>
    </row>
    <row r="60" spans="1:17">
      <c r="A60" s="33" t="s">
        <v>196</v>
      </c>
      <c r="B60" s="33" t="s">
        <v>34</v>
      </c>
      <c r="C60" s="37" t="s">
        <v>35</v>
      </c>
      <c r="D60" s="34">
        <v>2017</v>
      </c>
      <c r="E60" s="38">
        <v>24372</v>
      </c>
      <c r="F60" s="38">
        <v>21765</v>
      </c>
      <c r="G60" s="38">
        <v>31256</v>
      </c>
      <c r="H60" s="38">
        <v>27029</v>
      </c>
      <c r="I60" s="38">
        <v>31392</v>
      </c>
      <c r="J60" s="38">
        <v>31394</v>
      </c>
      <c r="K60" s="38">
        <v>30046</v>
      </c>
      <c r="L60" s="38">
        <v>26679</v>
      </c>
      <c r="M60" s="38">
        <v>28139</v>
      </c>
      <c r="N60" s="38">
        <v>26625</v>
      </c>
      <c r="O60" s="38">
        <v>28687</v>
      </c>
      <c r="P60" s="38">
        <v>18804</v>
      </c>
      <c r="Q60" s="39">
        <v>326188</v>
      </c>
    </row>
    <row r="61" spans="1:17">
      <c r="A61" s="33" t="s">
        <v>197</v>
      </c>
      <c r="B61" s="33" t="s">
        <v>34</v>
      </c>
      <c r="C61" s="37" t="s">
        <v>35</v>
      </c>
      <c r="D61" s="34">
        <v>2018</v>
      </c>
      <c r="E61" s="38">
        <v>26419</v>
      </c>
      <c r="F61" s="38">
        <v>21910</v>
      </c>
      <c r="G61" s="38">
        <v>29583</v>
      </c>
      <c r="H61" s="38">
        <v>29112</v>
      </c>
      <c r="I61" s="38">
        <v>27214</v>
      </c>
      <c r="J61" s="38">
        <v>28376</v>
      </c>
      <c r="K61" s="38">
        <v>25377</v>
      </c>
      <c r="L61" s="38">
        <v>23764</v>
      </c>
      <c r="M61" s="38">
        <v>22379</v>
      </c>
      <c r="N61" s="38">
        <v>31737</v>
      </c>
      <c r="O61" s="38">
        <v>30416</v>
      </c>
      <c r="P61" s="38">
        <v>22876</v>
      </c>
      <c r="Q61" s="39">
        <v>319163</v>
      </c>
    </row>
    <row r="62" spans="1:17">
      <c r="A62" s="33" t="s">
        <v>198</v>
      </c>
      <c r="B62" s="33" t="s">
        <v>34</v>
      </c>
      <c r="C62" s="37" t="s">
        <v>35</v>
      </c>
      <c r="D62" s="34">
        <v>2019</v>
      </c>
      <c r="E62" s="38">
        <v>25292</v>
      </c>
      <c r="F62" s="38">
        <v>24380</v>
      </c>
      <c r="G62" s="38">
        <v>28054</v>
      </c>
      <c r="H62" s="38">
        <v>29590</v>
      </c>
      <c r="I62" s="38">
        <v>29793</v>
      </c>
      <c r="J62" s="38">
        <v>24069</v>
      </c>
      <c r="K62" s="38">
        <v>31072</v>
      </c>
      <c r="L62" s="38">
        <v>28990</v>
      </c>
      <c r="M62" s="38">
        <v>26853</v>
      </c>
      <c r="N62" s="38">
        <v>33606</v>
      </c>
      <c r="O62" s="38">
        <v>32690</v>
      </c>
      <c r="P62" s="38">
        <v>24796</v>
      </c>
      <c r="Q62" s="39">
        <v>339185</v>
      </c>
    </row>
    <row r="63" spans="1:17">
      <c r="A63" s="33" t="s">
        <v>199</v>
      </c>
      <c r="B63" s="33" t="s">
        <v>36</v>
      </c>
      <c r="C63" s="37" t="s">
        <v>37</v>
      </c>
      <c r="D63" s="34">
        <v>2015</v>
      </c>
      <c r="E63" s="38">
        <v>2752</v>
      </c>
      <c r="F63" s="38">
        <v>2552</v>
      </c>
      <c r="G63" s="38">
        <v>3435</v>
      </c>
      <c r="H63" s="38">
        <v>3505</v>
      </c>
      <c r="I63" s="38">
        <v>3090</v>
      </c>
      <c r="J63" s="38">
        <v>4753</v>
      </c>
      <c r="K63" s="38">
        <v>3560</v>
      </c>
      <c r="L63" s="38">
        <v>2509</v>
      </c>
      <c r="M63" s="38">
        <v>3493</v>
      </c>
      <c r="N63" s="38">
        <v>3431</v>
      </c>
      <c r="O63" s="38">
        <v>3251</v>
      </c>
      <c r="P63" s="38">
        <v>3400</v>
      </c>
      <c r="Q63" s="39">
        <v>39731</v>
      </c>
    </row>
    <row r="64" spans="1:17">
      <c r="A64" s="33" t="s">
        <v>200</v>
      </c>
      <c r="B64" s="33" t="s">
        <v>36</v>
      </c>
      <c r="C64" s="37" t="s">
        <v>37</v>
      </c>
      <c r="D64" s="34">
        <v>2016</v>
      </c>
      <c r="E64" s="38">
        <v>2680</v>
      </c>
      <c r="F64" s="38">
        <v>2374</v>
      </c>
      <c r="G64" s="38">
        <v>3777</v>
      </c>
      <c r="H64" s="38">
        <v>4398</v>
      </c>
      <c r="I64" s="38">
        <v>3789</v>
      </c>
      <c r="J64" s="38">
        <v>5132</v>
      </c>
      <c r="K64" s="38">
        <v>4061</v>
      </c>
      <c r="L64" s="38">
        <v>2822</v>
      </c>
      <c r="M64" s="38">
        <v>4726</v>
      </c>
      <c r="N64" s="38">
        <v>3223</v>
      </c>
      <c r="O64" s="38">
        <v>3368</v>
      </c>
      <c r="P64" s="38">
        <v>3676</v>
      </c>
      <c r="Q64" s="39">
        <v>44026</v>
      </c>
    </row>
    <row r="65" spans="1:17">
      <c r="A65" s="33" t="s">
        <v>201</v>
      </c>
      <c r="B65" s="33" t="s">
        <v>36</v>
      </c>
      <c r="C65" s="37" t="s">
        <v>37</v>
      </c>
      <c r="D65" s="34">
        <v>2017</v>
      </c>
      <c r="E65" s="38">
        <v>3089</v>
      </c>
      <c r="F65" s="38">
        <v>2730</v>
      </c>
      <c r="G65" s="38">
        <v>4462</v>
      </c>
      <c r="H65" s="38">
        <v>3954</v>
      </c>
      <c r="I65" s="38">
        <v>4467</v>
      </c>
      <c r="J65" s="38">
        <v>4754</v>
      </c>
      <c r="K65" s="38">
        <v>3865</v>
      </c>
      <c r="L65" s="38">
        <v>3152</v>
      </c>
      <c r="M65" s="38">
        <v>4482</v>
      </c>
      <c r="N65" s="38">
        <v>3717</v>
      </c>
      <c r="O65" s="38">
        <v>3812</v>
      </c>
      <c r="P65" s="38">
        <v>4224</v>
      </c>
      <c r="Q65" s="39">
        <v>46708</v>
      </c>
    </row>
    <row r="66" spans="1:17">
      <c r="A66" s="33" t="s">
        <v>202</v>
      </c>
      <c r="B66" s="33" t="s">
        <v>36</v>
      </c>
      <c r="C66" s="37" t="s">
        <v>37</v>
      </c>
      <c r="D66" s="34">
        <v>2018</v>
      </c>
      <c r="E66" s="38">
        <v>3624</v>
      </c>
      <c r="F66" s="38">
        <v>2950</v>
      </c>
      <c r="G66" s="38">
        <v>4657</v>
      </c>
      <c r="H66" s="38">
        <v>4287</v>
      </c>
      <c r="I66" s="38">
        <v>4576</v>
      </c>
      <c r="J66" s="38">
        <v>5371</v>
      </c>
      <c r="K66" s="38">
        <v>3676</v>
      </c>
      <c r="L66" s="38">
        <v>3525</v>
      </c>
      <c r="M66" s="38">
        <v>3972</v>
      </c>
      <c r="N66" s="38">
        <v>4476</v>
      </c>
      <c r="O66" s="38">
        <v>4876</v>
      </c>
      <c r="P66" s="38">
        <v>4504</v>
      </c>
      <c r="Q66" s="39">
        <v>50494</v>
      </c>
    </row>
    <row r="67" spans="1:17">
      <c r="A67" s="33" t="s">
        <v>203</v>
      </c>
      <c r="B67" s="33" t="s">
        <v>36</v>
      </c>
      <c r="C67" s="37" t="s">
        <v>37</v>
      </c>
      <c r="D67" s="34">
        <v>2019</v>
      </c>
      <c r="E67" s="38">
        <v>3744</v>
      </c>
      <c r="F67" s="38">
        <v>3301</v>
      </c>
      <c r="G67" s="38">
        <v>4690</v>
      </c>
      <c r="H67" s="38">
        <v>3697</v>
      </c>
      <c r="I67" s="38">
        <v>3780</v>
      </c>
      <c r="J67" s="38">
        <v>4253</v>
      </c>
      <c r="K67" s="38">
        <v>4343</v>
      </c>
      <c r="L67" s="38">
        <v>3940</v>
      </c>
      <c r="M67" s="38">
        <v>4565</v>
      </c>
      <c r="N67" s="38">
        <v>4707</v>
      </c>
      <c r="O67" s="38">
        <v>3954</v>
      </c>
      <c r="P67" s="38">
        <v>5045</v>
      </c>
      <c r="Q67" s="39">
        <v>50019</v>
      </c>
    </row>
    <row r="68" spans="1:17">
      <c r="A68" s="33" t="s">
        <v>204</v>
      </c>
      <c r="B68" s="33" t="s">
        <v>39</v>
      </c>
      <c r="C68" s="37" t="s">
        <v>38</v>
      </c>
      <c r="D68" s="34">
        <v>2015</v>
      </c>
      <c r="E68" s="38">
        <v>2240</v>
      </c>
      <c r="F68" s="38">
        <v>2361</v>
      </c>
      <c r="G68" s="38">
        <v>2866</v>
      </c>
      <c r="H68" s="38">
        <v>3422</v>
      </c>
      <c r="I68" s="38">
        <v>3641</v>
      </c>
      <c r="J68" s="38">
        <v>4003</v>
      </c>
      <c r="K68" s="38">
        <v>2976</v>
      </c>
      <c r="L68" s="38">
        <v>2389</v>
      </c>
      <c r="M68" s="38">
        <v>2450</v>
      </c>
      <c r="N68" s="38">
        <v>3048</v>
      </c>
      <c r="O68" s="38">
        <v>3004</v>
      </c>
      <c r="P68" s="38">
        <v>2043</v>
      </c>
      <c r="Q68" s="39">
        <v>34443</v>
      </c>
    </row>
    <row r="69" spans="1:17">
      <c r="A69" s="33" t="s">
        <v>205</v>
      </c>
      <c r="B69" s="33" t="s">
        <v>39</v>
      </c>
      <c r="C69" s="37" t="s">
        <v>38</v>
      </c>
      <c r="D69" s="34">
        <v>2016</v>
      </c>
      <c r="E69" s="38">
        <v>2734</v>
      </c>
      <c r="F69" s="38">
        <v>3325</v>
      </c>
      <c r="G69" s="38">
        <v>3538</v>
      </c>
      <c r="H69" s="38">
        <v>3753</v>
      </c>
      <c r="I69" s="38">
        <v>3675</v>
      </c>
      <c r="J69" s="38">
        <v>3843</v>
      </c>
      <c r="K69" s="38">
        <v>2471</v>
      </c>
      <c r="L69" s="38">
        <v>2465</v>
      </c>
      <c r="M69" s="38">
        <v>3001</v>
      </c>
      <c r="N69" s="38">
        <v>2887</v>
      </c>
      <c r="O69" s="38">
        <v>3114</v>
      </c>
      <c r="P69" s="38">
        <v>2422</v>
      </c>
      <c r="Q69" s="39">
        <v>37228</v>
      </c>
    </row>
    <row r="70" spans="1:17">
      <c r="A70" s="33" t="s">
        <v>206</v>
      </c>
      <c r="B70" s="33" t="s">
        <v>39</v>
      </c>
      <c r="C70" s="37" t="s">
        <v>38</v>
      </c>
      <c r="D70" s="34">
        <v>2017</v>
      </c>
      <c r="E70" s="38">
        <v>3124</v>
      </c>
      <c r="F70" s="38">
        <v>3343</v>
      </c>
      <c r="G70" s="38">
        <v>4494</v>
      </c>
      <c r="H70" s="38">
        <v>3933</v>
      </c>
      <c r="I70" s="38">
        <v>4756</v>
      </c>
      <c r="J70" s="38">
        <v>5086</v>
      </c>
      <c r="K70" s="38">
        <v>3811</v>
      </c>
      <c r="L70" s="38">
        <v>3512</v>
      </c>
      <c r="M70" s="38">
        <v>3248</v>
      </c>
      <c r="N70" s="38">
        <v>2991</v>
      </c>
      <c r="O70" s="38">
        <v>2884</v>
      </c>
      <c r="P70" s="38">
        <v>2185</v>
      </c>
      <c r="Q70" s="39">
        <v>43367</v>
      </c>
    </row>
    <row r="71" spans="1:17">
      <c r="A71" s="33" t="s">
        <v>207</v>
      </c>
      <c r="B71" s="33" t="s">
        <v>39</v>
      </c>
      <c r="C71" s="37" t="s">
        <v>38</v>
      </c>
      <c r="D71" s="34">
        <v>2018</v>
      </c>
      <c r="E71" s="38">
        <v>3374</v>
      </c>
      <c r="F71" s="38">
        <v>3572</v>
      </c>
      <c r="G71" s="38">
        <v>6405</v>
      </c>
      <c r="H71" s="38">
        <v>3449</v>
      </c>
      <c r="I71" s="38">
        <v>3866</v>
      </c>
      <c r="J71" s="38">
        <v>4627</v>
      </c>
      <c r="K71" s="38">
        <v>4059</v>
      </c>
      <c r="L71" s="38">
        <v>5704</v>
      </c>
      <c r="M71" s="38">
        <v>4396</v>
      </c>
      <c r="N71" s="38">
        <v>4883</v>
      </c>
      <c r="O71" s="38">
        <v>3767</v>
      </c>
      <c r="P71" s="38">
        <v>2701</v>
      </c>
      <c r="Q71" s="39">
        <v>50803</v>
      </c>
    </row>
    <row r="72" spans="1:17">
      <c r="A72" s="33" t="s">
        <v>208</v>
      </c>
      <c r="B72" s="33" t="s">
        <v>39</v>
      </c>
      <c r="C72" s="37" t="s">
        <v>38</v>
      </c>
      <c r="D72" s="34">
        <v>2019</v>
      </c>
      <c r="E72" s="38">
        <v>3290</v>
      </c>
      <c r="F72" s="38">
        <v>4213</v>
      </c>
      <c r="G72" s="38">
        <v>6761</v>
      </c>
      <c r="H72" s="38">
        <v>4748</v>
      </c>
      <c r="I72" s="38">
        <v>5120</v>
      </c>
      <c r="J72" s="38">
        <v>4187</v>
      </c>
      <c r="K72" s="38">
        <v>3709</v>
      </c>
      <c r="L72" s="38">
        <v>3985</v>
      </c>
      <c r="M72" s="38">
        <v>4386</v>
      </c>
      <c r="N72" s="38">
        <v>4547</v>
      </c>
      <c r="O72" s="38">
        <v>3988</v>
      </c>
      <c r="P72" s="38">
        <v>3214</v>
      </c>
      <c r="Q72" s="39">
        <v>52148</v>
      </c>
    </row>
    <row r="73" spans="1:17">
      <c r="A73" s="33" t="s">
        <v>209</v>
      </c>
      <c r="B73" s="33" t="s">
        <v>41</v>
      </c>
      <c r="C73" s="37" t="s">
        <v>40</v>
      </c>
      <c r="D73" s="34">
        <v>2015</v>
      </c>
      <c r="E73" s="38">
        <v>5724</v>
      </c>
      <c r="F73" s="38">
        <v>5499</v>
      </c>
      <c r="G73" s="38">
        <v>6997</v>
      </c>
      <c r="H73" s="38">
        <v>5923</v>
      </c>
      <c r="I73" s="38">
        <v>5287</v>
      </c>
      <c r="J73" s="38">
        <v>5992</v>
      </c>
      <c r="K73" s="38">
        <v>6099</v>
      </c>
      <c r="L73" s="38">
        <v>4804</v>
      </c>
      <c r="M73" s="38">
        <v>6996</v>
      </c>
      <c r="N73" s="38">
        <v>5726</v>
      </c>
      <c r="O73" s="38">
        <v>5157</v>
      </c>
      <c r="P73" s="38">
        <v>5631</v>
      </c>
      <c r="Q73" s="39">
        <v>69835</v>
      </c>
    </row>
    <row r="74" spans="1:17">
      <c r="A74" s="33" t="s">
        <v>210</v>
      </c>
      <c r="B74" s="33" t="s">
        <v>41</v>
      </c>
      <c r="C74" s="37" t="s">
        <v>40</v>
      </c>
      <c r="D74" s="34">
        <v>2016</v>
      </c>
      <c r="E74" s="38">
        <v>5259</v>
      </c>
      <c r="F74" s="38">
        <v>6038</v>
      </c>
      <c r="G74" s="38">
        <v>8135</v>
      </c>
      <c r="H74" s="38">
        <v>5972</v>
      </c>
      <c r="I74" s="38">
        <v>5664</v>
      </c>
      <c r="J74" s="38">
        <v>6427</v>
      </c>
      <c r="K74" s="38">
        <v>5978</v>
      </c>
      <c r="L74" s="38">
        <v>5637</v>
      </c>
      <c r="M74" s="38">
        <v>7302</v>
      </c>
      <c r="N74" s="38">
        <v>5718</v>
      </c>
      <c r="O74" s="38">
        <v>5523</v>
      </c>
      <c r="P74" s="38">
        <v>4894</v>
      </c>
      <c r="Q74" s="39">
        <v>72547</v>
      </c>
    </row>
    <row r="75" spans="1:17">
      <c r="A75" s="33" t="s">
        <v>211</v>
      </c>
      <c r="B75" s="33" t="s">
        <v>41</v>
      </c>
      <c r="C75" s="37" t="s">
        <v>40</v>
      </c>
      <c r="D75" s="34">
        <v>2017</v>
      </c>
      <c r="E75" s="38">
        <v>4948</v>
      </c>
      <c r="F75" s="38">
        <v>6390</v>
      </c>
      <c r="G75" s="38">
        <v>8503</v>
      </c>
      <c r="H75" s="38">
        <v>4866</v>
      </c>
      <c r="I75" s="38">
        <v>6294</v>
      </c>
      <c r="J75" s="38">
        <v>5386</v>
      </c>
      <c r="K75" s="38">
        <v>4976</v>
      </c>
      <c r="L75" s="38">
        <v>5980</v>
      </c>
      <c r="M75" s="38">
        <v>6051</v>
      </c>
      <c r="N75" s="38">
        <v>5408</v>
      </c>
      <c r="O75" s="38">
        <v>4992</v>
      </c>
      <c r="P75" s="38">
        <v>4225</v>
      </c>
      <c r="Q75" s="39">
        <v>68019</v>
      </c>
    </row>
    <row r="76" spans="1:17">
      <c r="A76" s="33" t="s">
        <v>212</v>
      </c>
      <c r="B76" s="33" t="s">
        <v>41</v>
      </c>
      <c r="C76" s="37" t="s">
        <v>40</v>
      </c>
      <c r="D76" s="34">
        <v>2018</v>
      </c>
      <c r="E76" s="38">
        <v>4788</v>
      </c>
      <c r="F76" s="38">
        <v>5022</v>
      </c>
      <c r="G76" s="38">
        <v>7786</v>
      </c>
      <c r="H76" s="38">
        <v>3744</v>
      </c>
      <c r="I76" s="38">
        <v>3606</v>
      </c>
      <c r="J76" s="38">
        <v>5276</v>
      </c>
      <c r="K76" s="38">
        <v>3663</v>
      </c>
      <c r="L76" s="38">
        <v>4525</v>
      </c>
      <c r="M76" s="38">
        <v>4109</v>
      </c>
      <c r="N76" s="38">
        <v>2616</v>
      </c>
      <c r="O76" s="38">
        <v>2660</v>
      </c>
      <c r="P76" s="38">
        <v>2571</v>
      </c>
      <c r="Q76" s="39">
        <v>50366</v>
      </c>
    </row>
    <row r="77" spans="1:17">
      <c r="A77" s="33" t="s">
        <v>213</v>
      </c>
      <c r="B77" s="33" t="s">
        <v>41</v>
      </c>
      <c r="C77" s="37" t="s">
        <v>40</v>
      </c>
      <c r="D77" s="34">
        <v>2019</v>
      </c>
      <c r="E77" s="38">
        <v>2879</v>
      </c>
      <c r="F77" s="38">
        <v>2897</v>
      </c>
      <c r="G77" s="38">
        <v>4774</v>
      </c>
      <c r="H77" s="38">
        <v>3366</v>
      </c>
      <c r="I77" s="38">
        <v>3027</v>
      </c>
      <c r="J77" s="38">
        <v>3340</v>
      </c>
      <c r="K77" s="38">
        <v>2870</v>
      </c>
      <c r="L77" s="38">
        <v>2601</v>
      </c>
      <c r="M77" s="38">
        <v>3154</v>
      </c>
      <c r="N77" s="38">
        <v>2692</v>
      </c>
      <c r="O77" s="38">
        <v>2692</v>
      </c>
      <c r="P77" s="38">
        <v>5208</v>
      </c>
      <c r="Q77" s="39">
        <v>39500</v>
      </c>
    </row>
    <row r="78" spans="1:17">
      <c r="A78" s="33" t="s">
        <v>214</v>
      </c>
      <c r="B78" s="33" t="s">
        <v>43</v>
      </c>
      <c r="C78" s="37" t="s">
        <v>42</v>
      </c>
      <c r="D78" s="34">
        <v>2015</v>
      </c>
      <c r="E78" s="38">
        <v>13579</v>
      </c>
      <c r="F78" s="38">
        <v>14961</v>
      </c>
      <c r="G78" s="38">
        <v>23044</v>
      </c>
      <c r="H78" s="38">
        <v>21150</v>
      </c>
      <c r="I78" s="38">
        <v>16886</v>
      </c>
      <c r="J78" s="38">
        <v>24241</v>
      </c>
      <c r="K78" s="38">
        <v>20821</v>
      </c>
      <c r="L78" s="38">
        <v>16977</v>
      </c>
      <c r="M78" s="38">
        <v>20337</v>
      </c>
      <c r="N78" s="38">
        <v>19602</v>
      </c>
      <c r="O78" s="38">
        <v>18943</v>
      </c>
      <c r="P78" s="38">
        <v>18811</v>
      </c>
      <c r="Q78" s="39">
        <v>229352</v>
      </c>
    </row>
    <row r="79" spans="1:17">
      <c r="A79" s="33" t="s">
        <v>215</v>
      </c>
      <c r="B79" s="33" t="s">
        <v>43</v>
      </c>
      <c r="C79" s="37" t="s">
        <v>42</v>
      </c>
      <c r="D79" s="34">
        <v>2016</v>
      </c>
      <c r="E79" s="38">
        <v>16549</v>
      </c>
      <c r="F79" s="38">
        <v>19154</v>
      </c>
      <c r="G79" s="38">
        <v>23331</v>
      </c>
      <c r="H79" s="38">
        <v>22559</v>
      </c>
      <c r="I79" s="38">
        <v>21254</v>
      </c>
      <c r="J79" s="38">
        <v>25677</v>
      </c>
      <c r="K79" s="38">
        <v>18940</v>
      </c>
      <c r="L79" s="38">
        <v>16436</v>
      </c>
      <c r="M79" s="38">
        <v>21838</v>
      </c>
      <c r="N79" s="38">
        <v>19582</v>
      </c>
      <c r="O79" s="38">
        <v>19324</v>
      </c>
      <c r="P79" s="38">
        <v>19148</v>
      </c>
      <c r="Q79" s="39">
        <v>243792</v>
      </c>
    </row>
    <row r="80" spans="1:17">
      <c r="A80" s="33" t="s">
        <v>216</v>
      </c>
      <c r="B80" s="33" t="s">
        <v>43</v>
      </c>
      <c r="C80" s="37" t="s">
        <v>42</v>
      </c>
      <c r="D80" s="34">
        <v>2017</v>
      </c>
      <c r="E80" s="38">
        <v>17287</v>
      </c>
      <c r="F80" s="38">
        <v>18016</v>
      </c>
      <c r="G80" s="38">
        <v>27597</v>
      </c>
      <c r="H80" s="38">
        <v>19350</v>
      </c>
      <c r="I80" s="38">
        <v>22093</v>
      </c>
      <c r="J80" s="38">
        <v>23283</v>
      </c>
      <c r="K80" s="38">
        <v>19430</v>
      </c>
      <c r="L80" s="38">
        <v>18579</v>
      </c>
      <c r="M80" s="38">
        <v>21764</v>
      </c>
      <c r="N80" s="38">
        <v>19347</v>
      </c>
      <c r="O80" s="38">
        <v>19820</v>
      </c>
      <c r="P80" s="38">
        <v>17149</v>
      </c>
      <c r="Q80" s="39">
        <v>243715</v>
      </c>
    </row>
    <row r="81" spans="1:17">
      <c r="A81" s="33" t="s">
        <v>217</v>
      </c>
      <c r="B81" s="33" t="s">
        <v>43</v>
      </c>
      <c r="C81" s="37" t="s">
        <v>42</v>
      </c>
      <c r="D81" s="34">
        <v>2018</v>
      </c>
      <c r="E81" s="38">
        <v>17364</v>
      </c>
      <c r="F81" s="38">
        <v>19218</v>
      </c>
      <c r="G81" s="38">
        <v>21147</v>
      </c>
      <c r="H81" s="38">
        <v>19970</v>
      </c>
      <c r="I81" s="38">
        <v>18761</v>
      </c>
      <c r="J81" s="38">
        <v>22066</v>
      </c>
      <c r="K81" s="38">
        <v>17404</v>
      </c>
      <c r="L81" s="38">
        <v>17609</v>
      </c>
      <c r="M81" s="38">
        <v>20337</v>
      </c>
      <c r="N81" s="38">
        <v>19545</v>
      </c>
      <c r="O81" s="38">
        <v>18952</v>
      </c>
      <c r="P81" s="38">
        <v>15594</v>
      </c>
      <c r="Q81" s="39">
        <v>227967</v>
      </c>
    </row>
    <row r="82" spans="1:17">
      <c r="A82" s="33" t="s">
        <v>218</v>
      </c>
      <c r="B82" s="33" t="s">
        <v>43</v>
      </c>
      <c r="C82" s="37" t="s">
        <v>42</v>
      </c>
      <c r="D82" s="34">
        <v>2019</v>
      </c>
      <c r="E82" s="38">
        <v>16225</v>
      </c>
      <c r="F82" s="38">
        <v>17677</v>
      </c>
      <c r="G82" s="38">
        <v>22505</v>
      </c>
      <c r="H82" s="38">
        <v>18935</v>
      </c>
      <c r="I82" s="38">
        <v>21622</v>
      </c>
      <c r="J82" s="38">
        <v>20461</v>
      </c>
      <c r="K82" s="38">
        <v>21443</v>
      </c>
      <c r="L82" s="38">
        <v>17871</v>
      </c>
      <c r="M82" s="38">
        <v>18488</v>
      </c>
      <c r="N82" s="38">
        <v>13753</v>
      </c>
      <c r="O82" s="38">
        <v>15665</v>
      </c>
      <c r="P82" s="38">
        <v>11219</v>
      </c>
      <c r="Q82" s="39">
        <v>215864</v>
      </c>
    </row>
    <row r="83" spans="1:17">
      <c r="A83" s="33" t="s">
        <v>219</v>
      </c>
      <c r="B83" s="33" t="s">
        <v>45</v>
      </c>
      <c r="C83" s="37" t="s">
        <v>44</v>
      </c>
      <c r="D83" s="34">
        <v>2015</v>
      </c>
      <c r="E83" s="38">
        <v>3804</v>
      </c>
      <c r="F83" s="38">
        <v>3354</v>
      </c>
      <c r="G83" s="38">
        <v>5841</v>
      </c>
      <c r="H83" s="38">
        <v>5297</v>
      </c>
      <c r="I83" s="38">
        <v>4623</v>
      </c>
      <c r="J83" s="38">
        <v>5115</v>
      </c>
      <c r="K83" s="38">
        <v>5176</v>
      </c>
      <c r="L83" s="38">
        <v>3175</v>
      </c>
      <c r="M83" s="38">
        <v>5167</v>
      </c>
      <c r="N83" s="38">
        <v>4581</v>
      </c>
      <c r="O83" s="38">
        <v>4309</v>
      </c>
      <c r="P83" s="38">
        <v>3817</v>
      </c>
      <c r="Q83" s="39">
        <v>54259</v>
      </c>
    </row>
    <row r="84" spans="1:17">
      <c r="A84" s="33" t="s">
        <v>220</v>
      </c>
      <c r="B84" s="33" t="s">
        <v>45</v>
      </c>
      <c r="C84" s="37" t="s">
        <v>44</v>
      </c>
      <c r="D84" s="34">
        <v>2016</v>
      </c>
      <c r="E84" s="38">
        <v>3554</v>
      </c>
      <c r="F84" s="38">
        <v>3845</v>
      </c>
      <c r="G84" s="38">
        <v>5229</v>
      </c>
      <c r="H84" s="38">
        <v>5717</v>
      </c>
      <c r="I84" s="38">
        <v>5603</v>
      </c>
      <c r="J84" s="38">
        <v>5811</v>
      </c>
      <c r="K84" s="38">
        <v>4592</v>
      </c>
      <c r="L84" s="38">
        <v>3539</v>
      </c>
      <c r="M84" s="38">
        <v>4739</v>
      </c>
      <c r="N84" s="38">
        <v>5119</v>
      </c>
      <c r="O84" s="38">
        <v>5009</v>
      </c>
      <c r="P84" s="38">
        <v>4003</v>
      </c>
      <c r="Q84" s="39">
        <v>56760</v>
      </c>
    </row>
    <row r="85" spans="1:17">
      <c r="A85" s="33" t="s">
        <v>221</v>
      </c>
      <c r="B85" s="33" t="s">
        <v>45</v>
      </c>
      <c r="C85" s="37" t="s">
        <v>44</v>
      </c>
      <c r="D85" s="34">
        <v>2017</v>
      </c>
      <c r="E85" s="38">
        <v>4345</v>
      </c>
      <c r="F85" s="38">
        <v>4216</v>
      </c>
      <c r="G85" s="38">
        <v>6561</v>
      </c>
      <c r="H85" s="38">
        <v>4828</v>
      </c>
      <c r="I85" s="38">
        <v>5933</v>
      </c>
      <c r="J85" s="38">
        <v>6618</v>
      </c>
      <c r="K85" s="38">
        <v>5652</v>
      </c>
      <c r="L85" s="38">
        <v>4536</v>
      </c>
      <c r="M85" s="38">
        <v>4722</v>
      </c>
      <c r="N85" s="38">
        <v>7052</v>
      </c>
      <c r="O85" s="38">
        <v>8635</v>
      </c>
      <c r="P85" s="38">
        <v>7832</v>
      </c>
      <c r="Q85" s="39">
        <v>70930</v>
      </c>
    </row>
    <row r="86" spans="1:17">
      <c r="A86" s="33" t="s">
        <v>222</v>
      </c>
      <c r="B86" s="33" t="s">
        <v>45</v>
      </c>
      <c r="C86" s="37" t="s">
        <v>44</v>
      </c>
      <c r="D86" s="34">
        <v>2018</v>
      </c>
      <c r="E86" s="38">
        <v>5805</v>
      </c>
      <c r="F86" s="38">
        <v>6077</v>
      </c>
      <c r="G86" s="38">
        <v>7092</v>
      </c>
      <c r="H86" s="38">
        <v>6164</v>
      </c>
      <c r="I86" s="38">
        <v>5343</v>
      </c>
      <c r="J86" s="38">
        <v>6282</v>
      </c>
      <c r="K86" s="38">
        <v>5662</v>
      </c>
      <c r="L86" s="38">
        <v>5372</v>
      </c>
      <c r="M86" s="38">
        <v>5276</v>
      </c>
      <c r="N86" s="38">
        <v>5756</v>
      </c>
      <c r="O86" s="38">
        <v>4905</v>
      </c>
      <c r="P86" s="38">
        <v>4503</v>
      </c>
      <c r="Q86" s="39">
        <v>68237</v>
      </c>
    </row>
    <row r="87" spans="1:17">
      <c r="A87" s="33" t="s">
        <v>223</v>
      </c>
      <c r="B87" s="33" t="s">
        <v>45</v>
      </c>
      <c r="C87" s="37" t="s">
        <v>44</v>
      </c>
      <c r="D87" s="34">
        <v>2019</v>
      </c>
      <c r="E87" s="38">
        <v>6099</v>
      </c>
      <c r="F87" s="38">
        <v>5581</v>
      </c>
      <c r="G87" s="38">
        <v>7091</v>
      </c>
      <c r="H87" s="38">
        <v>6419</v>
      </c>
      <c r="I87" s="38">
        <v>6599</v>
      </c>
      <c r="J87" s="38">
        <v>6408</v>
      </c>
      <c r="K87" s="38">
        <v>6243</v>
      </c>
      <c r="L87" s="38">
        <v>6333</v>
      </c>
      <c r="M87" s="38">
        <v>3855</v>
      </c>
      <c r="N87" s="38">
        <v>5752</v>
      </c>
      <c r="O87" s="38">
        <v>6251</v>
      </c>
      <c r="P87" s="38">
        <v>6078</v>
      </c>
      <c r="Q87" s="39">
        <v>72709</v>
      </c>
    </row>
    <row r="88" spans="1:17">
      <c r="A88" s="33" t="s">
        <v>224</v>
      </c>
      <c r="B88" s="33" t="s">
        <v>47</v>
      </c>
      <c r="C88" s="37" t="s">
        <v>46</v>
      </c>
      <c r="D88" s="34">
        <v>2015</v>
      </c>
      <c r="E88" s="38">
        <v>2006</v>
      </c>
      <c r="F88" s="38">
        <v>2065</v>
      </c>
      <c r="G88" s="38">
        <v>3036</v>
      </c>
      <c r="H88" s="38">
        <v>2965</v>
      </c>
      <c r="I88" s="38">
        <v>2614</v>
      </c>
      <c r="J88" s="38">
        <v>2717</v>
      </c>
      <c r="K88" s="38">
        <v>3197</v>
      </c>
      <c r="L88" s="38">
        <v>1849</v>
      </c>
      <c r="M88" s="38">
        <v>2150</v>
      </c>
      <c r="N88" s="38">
        <v>2626</v>
      </c>
      <c r="O88" s="38">
        <v>1958</v>
      </c>
      <c r="P88" s="38">
        <v>1360</v>
      </c>
      <c r="Q88" s="39">
        <v>28543</v>
      </c>
    </row>
    <row r="89" spans="1:17">
      <c r="A89" s="33" t="s">
        <v>225</v>
      </c>
      <c r="B89" s="33" t="s">
        <v>47</v>
      </c>
      <c r="C89" s="37" t="s">
        <v>46</v>
      </c>
      <c r="D89" s="34">
        <v>2016</v>
      </c>
      <c r="E89" s="38">
        <v>1920</v>
      </c>
      <c r="F89" s="38">
        <v>2231</v>
      </c>
      <c r="G89" s="38">
        <v>2676</v>
      </c>
      <c r="H89" s="38">
        <v>3630</v>
      </c>
      <c r="I89" s="38">
        <v>2818</v>
      </c>
      <c r="J89" s="38">
        <v>2853</v>
      </c>
      <c r="K89" s="38">
        <v>2610</v>
      </c>
      <c r="L89" s="38">
        <v>2093</v>
      </c>
      <c r="M89" s="38">
        <v>2222</v>
      </c>
      <c r="N89" s="38">
        <v>2276</v>
      </c>
      <c r="O89" s="38">
        <v>2423</v>
      </c>
      <c r="P89" s="38">
        <v>2451</v>
      </c>
      <c r="Q89" s="39">
        <v>30203</v>
      </c>
    </row>
    <row r="90" spans="1:17">
      <c r="A90" s="33" t="s">
        <v>226</v>
      </c>
      <c r="B90" s="33" t="s">
        <v>47</v>
      </c>
      <c r="C90" s="37" t="s">
        <v>46</v>
      </c>
      <c r="D90" s="34">
        <v>2017</v>
      </c>
      <c r="E90" s="38">
        <v>2077</v>
      </c>
      <c r="F90" s="38">
        <v>2285</v>
      </c>
      <c r="G90" s="38">
        <v>3493</v>
      </c>
      <c r="H90" s="38">
        <v>2906</v>
      </c>
      <c r="I90" s="38">
        <v>3129</v>
      </c>
      <c r="J90" s="38">
        <v>2628</v>
      </c>
      <c r="K90" s="38">
        <v>2520</v>
      </c>
      <c r="L90" s="38">
        <v>1966</v>
      </c>
      <c r="M90" s="38">
        <v>1934</v>
      </c>
      <c r="N90" s="38">
        <v>2170</v>
      </c>
      <c r="O90" s="38">
        <v>2443</v>
      </c>
      <c r="P90" s="38">
        <v>1725</v>
      </c>
      <c r="Q90" s="39">
        <v>29276</v>
      </c>
    </row>
    <row r="91" spans="1:17">
      <c r="A91" s="33" t="s">
        <v>227</v>
      </c>
      <c r="B91" s="33" t="s">
        <v>47</v>
      </c>
      <c r="C91" s="37" t="s">
        <v>46</v>
      </c>
      <c r="D91" s="34">
        <v>2018</v>
      </c>
      <c r="E91" s="38">
        <v>2854</v>
      </c>
      <c r="F91" s="38">
        <v>2504</v>
      </c>
      <c r="G91" s="38">
        <v>3008</v>
      </c>
      <c r="H91" s="38">
        <v>3074</v>
      </c>
      <c r="I91" s="38">
        <v>2984</v>
      </c>
      <c r="J91" s="38">
        <v>3568</v>
      </c>
      <c r="K91" s="38">
        <v>3930</v>
      </c>
      <c r="L91" s="38">
        <v>3161</v>
      </c>
      <c r="M91" s="38">
        <v>473</v>
      </c>
      <c r="N91" s="38">
        <v>560</v>
      </c>
      <c r="O91" s="38">
        <v>1108</v>
      </c>
      <c r="P91" s="38">
        <v>1471</v>
      </c>
      <c r="Q91" s="39">
        <v>28695</v>
      </c>
    </row>
    <row r="92" spans="1:17">
      <c r="A92" s="33" t="s">
        <v>228</v>
      </c>
      <c r="B92" s="33" t="s">
        <v>47</v>
      </c>
      <c r="C92" s="37" t="s">
        <v>46</v>
      </c>
      <c r="D92" s="34">
        <v>2019</v>
      </c>
      <c r="E92" s="38">
        <v>1318</v>
      </c>
      <c r="F92" s="38">
        <v>1456</v>
      </c>
      <c r="G92" s="38">
        <v>2723</v>
      </c>
      <c r="H92" s="38">
        <v>3093</v>
      </c>
      <c r="I92" s="38">
        <v>3101</v>
      </c>
      <c r="J92" s="38">
        <v>2420</v>
      </c>
      <c r="K92" s="38">
        <v>3070</v>
      </c>
      <c r="L92" s="38">
        <v>3392</v>
      </c>
      <c r="M92" s="38">
        <v>2512</v>
      </c>
      <c r="N92" s="38">
        <v>3346</v>
      </c>
      <c r="O92" s="38">
        <v>2866</v>
      </c>
      <c r="P92" s="38">
        <v>2136</v>
      </c>
      <c r="Q92" s="39">
        <v>31433</v>
      </c>
    </row>
    <row r="93" spans="1:17">
      <c r="A93" s="33" t="s">
        <v>229</v>
      </c>
      <c r="B93" s="33" t="s">
        <v>49</v>
      </c>
      <c r="C93" s="37" t="s">
        <v>48</v>
      </c>
      <c r="D93" s="34">
        <v>2015</v>
      </c>
      <c r="E93" s="38">
        <v>6653</v>
      </c>
      <c r="F93" s="38">
        <v>6217</v>
      </c>
      <c r="G93" s="38">
        <v>10037</v>
      </c>
      <c r="H93" s="38">
        <v>11822</v>
      </c>
      <c r="I93" s="38">
        <v>8267</v>
      </c>
      <c r="J93" s="38">
        <v>9926</v>
      </c>
      <c r="K93" s="38">
        <v>9286</v>
      </c>
      <c r="L93" s="38">
        <v>8605</v>
      </c>
      <c r="M93" s="38">
        <v>6521</v>
      </c>
      <c r="N93" s="38">
        <v>9665</v>
      </c>
      <c r="O93" s="38">
        <v>11121</v>
      </c>
      <c r="P93" s="38">
        <v>11919</v>
      </c>
      <c r="Q93" s="39">
        <v>110039</v>
      </c>
    </row>
    <row r="94" spans="1:17">
      <c r="A94" s="33" t="s">
        <v>230</v>
      </c>
      <c r="B94" s="33" t="s">
        <v>49</v>
      </c>
      <c r="C94" s="37" t="s">
        <v>48</v>
      </c>
      <c r="D94" s="34">
        <v>2016</v>
      </c>
      <c r="E94" s="38">
        <v>6206</v>
      </c>
      <c r="F94" s="38">
        <v>7580</v>
      </c>
      <c r="G94" s="38">
        <v>10998</v>
      </c>
      <c r="H94" s="38">
        <v>11775</v>
      </c>
      <c r="I94" s="38">
        <v>11397</v>
      </c>
      <c r="J94" s="38">
        <v>12893</v>
      </c>
      <c r="K94" s="38">
        <v>10073</v>
      </c>
      <c r="L94" s="38">
        <v>7568</v>
      </c>
      <c r="M94" s="38">
        <v>9582</v>
      </c>
      <c r="N94" s="38">
        <v>9994</v>
      </c>
      <c r="O94" s="38">
        <v>13011</v>
      </c>
      <c r="P94" s="38">
        <v>14223</v>
      </c>
      <c r="Q94" s="39">
        <v>125300</v>
      </c>
    </row>
    <row r="95" spans="1:17">
      <c r="A95" s="33" t="s">
        <v>231</v>
      </c>
      <c r="B95" s="33" t="s">
        <v>49</v>
      </c>
      <c r="C95" s="37" t="s">
        <v>48</v>
      </c>
      <c r="D95" s="34">
        <v>2017</v>
      </c>
      <c r="E95" s="38">
        <v>7847</v>
      </c>
      <c r="F95" s="38">
        <v>8769</v>
      </c>
      <c r="G95" s="38">
        <v>15305</v>
      </c>
      <c r="H95" s="38">
        <v>11289</v>
      </c>
      <c r="I95" s="38">
        <v>11817</v>
      </c>
      <c r="J95" s="38">
        <v>15679</v>
      </c>
      <c r="K95" s="38">
        <v>11230</v>
      </c>
      <c r="L95" s="38">
        <v>8848</v>
      </c>
      <c r="M95" s="38">
        <v>9037</v>
      </c>
      <c r="N95" s="38">
        <v>10195</v>
      </c>
      <c r="O95" s="38">
        <v>13136</v>
      </c>
      <c r="P95" s="38">
        <v>12304</v>
      </c>
      <c r="Q95" s="39">
        <v>135456</v>
      </c>
    </row>
    <row r="96" spans="1:17">
      <c r="A96" s="33" t="s">
        <v>232</v>
      </c>
      <c r="B96" s="33" t="s">
        <v>49</v>
      </c>
      <c r="C96" s="37" t="s">
        <v>48</v>
      </c>
      <c r="D96" s="34">
        <v>2018</v>
      </c>
      <c r="E96" s="38">
        <v>9708</v>
      </c>
      <c r="F96" s="38">
        <v>9842</v>
      </c>
      <c r="G96" s="38">
        <v>12804</v>
      </c>
      <c r="H96" s="38">
        <v>10944</v>
      </c>
      <c r="I96" s="38">
        <v>11683</v>
      </c>
      <c r="J96" s="38">
        <v>13710</v>
      </c>
      <c r="K96" s="38">
        <v>13601</v>
      </c>
      <c r="L96" s="38">
        <v>17865</v>
      </c>
      <c r="M96" s="38">
        <v>5078</v>
      </c>
      <c r="N96" s="38">
        <v>6463</v>
      </c>
      <c r="O96" s="38">
        <v>9443</v>
      </c>
      <c r="P96" s="38">
        <v>9684</v>
      </c>
      <c r="Q96" s="39">
        <v>130825</v>
      </c>
    </row>
    <row r="97" spans="1:17">
      <c r="A97" s="33" t="s">
        <v>233</v>
      </c>
      <c r="B97" s="33" t="s">
        <v>49</v>
      </c>
      <c r="C97" s="37" t="s">
        <v>48</v>
      </c>
      <c r="D97" s="34">
        <v>2019</v>
      </c>
      <c r="E97" s="38">
        <v>9932</v>
      </c>
      <c r="F97" s="38">
        <v>9635</v>
      </c>
      <c r="G97" s="38">
        <v>12729</v>
      </c>
      <c r="H97" s="38">
        <v>11379</v>
      </c>
      <c r="I97" s="38">
        <v>10394</v>
      </c>
      <c r="J97" s="38">
        <v>14645</v>
      </c>
      <c r="K97" s="38">
        <v>9887</v>
      </c>
      <c r="L97" s="38">
        <v>13098</v>
      </c>
      <c r="M97" s="38">
        <v>7648</v>
      </c>
      <c r="N97" s="38">
        <v>10118</v>
      </c>
      <c r="O97" s="38">
        <v>10663</v>
      </c>
      <c r="P97" s="38">
        <v>11010</v>
      </c>
      <c r="Q97" s="39">
        <v>131138</v>
      </c>
    </row>
    <row r="98" spans="1:17">
      <c r="A98" s="33" t="s">
        <v>234</v>
      </c>
      <c r="B98" s="33" t="s">
        <v>51</v>
      </c>
      <c r="C98" s="37" t="s">
        <v>50</v>
      </c>
      <c r="D98" s="34">
        <v>2015</v>
      </c>
      <c r="E98" s="38">
        <v>5712</v>
      </c>
      <c r="F98" s="38">
        <v>6699</v>
      </c>
      <c r="G98" s="38">
        <v>9080</v>
      </c>
      <c r="H98" s="38">
        <v>8008</v>
      </c>
      <c r="I98" s="38">
        <v>8093</v>
      </c>
      <c r="J98" s="38">
        <v>10448</v>
      </c>
      <c r="K98" s="38">
        <v>8756</v>
      </c>
      <c r="L98" s="38">
        <v>7001</v>
      </c>
      <c r="M98" s="38">
        <v>8235</v>
      </c>
      <c r="N98" s="38">
        <v>7847</v>
      </c>
      <c r="O98" s="38">
        <v>7534</v>
      </c>
      <c r="P98" s="38">
        <v>7260</v>
      </c>
      <c r="Q98" s="39">
        <v>94673</v>
      </c>
    </row>
    <row r="99" spans="1:17">
      <c r="A99" s="33" t="s">
        <v>235</v>
      </c>
      <c r="B99" s="33" t="s">
        <v>51</v>
      </c>
      <c r="C99" s="37" t="s">
        <v>50</v>
      </c>
      <c r="D99" s="34">
        <v>2016</v>
      </c>
      <c r="E99" s="38">
        <v>5589</v>
      </c>
      <c r="F99" s="38">
        <v>5978</v>
      </c>
      <c r="G99" s="38">
        <v>9671</v>
      </c>
      <c r="H99" s="38">
        <v>7862</v>
      </c>
      <c r="I99" s="38">
        <v>8556</v>
      </c>
      <c r="J99" s="38">
        <v>9765</v>
      </c>
      <c r="K99" s="38">
        <v>7381</v>
      </c>
      <c r="L99" s="38">
        <v>7897</v>
      </c>
      <c r="M99" s="38">
        <v>8591</v>
      </c>
      <c r="N99" s="38">
        <v>8068</v>
      </c>
      <c r="O99" s="38">
        <v>10043</v>
      </c>
      <c r="P99" s="38">
        <v>8184</v>
      </c>
      <c r="Q99" s="39">
        <v>97585</v>
      </c>
    </row>
    <row r="100" spans="1:17">
      <c r="A100" s="33" t="s">
        <v>236</v>
      </c>
      <c r="B100" s="33" t="s">
        <v>51</v>
      </c>
      <c r="C100" s="37" t="s">
        <v>50</v>
      </c>
      <c r="D100" s="34">
        <v>2017</v>
      </c>
      <c r="E100" s="38">
        <v>6224</v>
      </c>
      <c r="F100" s="38">
        <v>6328</v>
      </c>
      <c r="G100" s="38">
        <v>10958</v>
      </c>
      <c r="H100" s="38">
        <v>8104</v>
      </c>
      <c r="I100" s="38">
        <v>9563</v>
      </c>
      <c r="J100" s="38">
        <v>11608</v>
      </c>
      <c r="K100" s="38">
        <v>8122</v>
      </c>
      <c r="L100" s="38">
        <v>8934</v>
      </c>
      <c r="M100" s="38">
        <v>8497</v>
      </c>
      <c r="N100" s="38">
        <v>9252</v>
      </c>
      <c r="O100" s="38">
        <v>12689</v>
      </c>
      <c r="P100" s="38">
        <v>7924</v>
      </c>
      <c r="Q100" s="39">
        <v>108203</v>
      </c>
    </row>
    <row r="101" spans="1:17">
      <c r="A101" s="33" t="s">
        <v>237</v>
      </c>
      <c r="B101" s="33" t="s">
        <v>51</v>
      </c>
      <c r="C101" s="37" t="s">
        <v>50</v>
      </c>
      <c r="D101" s="34">
        <v>2018</v>
      </c>
      <c r="E101" s="38">
        <v>7741</v>
      </c>
      <c r="F101" s="38">
        <v>7666</v>
      </c>
      <c r="G101" s="38">
        <v>11482</v>
      </c>
      <c r="H101" s="38">
        <v>11140</v>
      </c>
      <c r="I101" s="38">
        <v>10478</v>
      </c>
      <c r="J101" s="38">
        <v>12954</v>
      </c>
      <c r="K101" s="38">
        <v>14016</v>
      </c>
      <c r="L101" s="38">
        <v>17220</v>
      </c>
      <c r="M101" s="38">
        <v>3836</v>
      </c>
      <c r="N101" s="38">
        <v>8099</v>
      </c>
      <c r="O101" s="38">
        <v>10347</v>
      </c>
      <c r="P101" s="38">
        <v>6745</v>
      </c>
      <c r="Q101" s="39">
        <v>121724</v>
      </c>
    </row>
    <row r="102" spans="1:17">
      <c r="A102" s="33" t="s">
        <v>238</v>
      </c>
      <c r="B102" s="33" t="s">
        <v>51</v>
      </c>
      <c r="C102" s="37" t="s">
        <v>50</v>
      </c>
      <c r="D102" s="34">
        <v>2019</v>
      </c>
      <c r="E102" s="38">
        <v>8218</v>
      </c>
      <c r="F102" s="38">
        <v>9100</v>
      </c>
      <c r="G102" s="38">
        <v>12451</v>
      </c>
      <c r="H102" s="38">
        <v>10148</v>
      </c>
      <c r="I102" s="38">
        <v>14139</v>
      </c>
      <c r="J102" s="38">
        <v>14146</v>
      </c>
      <c r="K102" s="38">
        <v>15882</v>
      </c>
      <c r="L102" s="38">
        <v>18228</v>
      </c>
      <c r="M102" s="38">
        <v>6848</v>
      </c>
      <c r="N102" s="38">
        <v>9800</v>
      </c>
      <c r="O102" s="38">
        <v>11852</v>
      </c>
      <c r="P102" s="38">
        <v>7858</v>
      </c>
      <c r="Q102" s="39">
        <v>138670</v>
      </c>
    </row>
    <row r="103" spans="1:17">
      <c r="A103" s="33" t="s">
        <v>239</v>
      </c>
      <c r="B103" s="33" t="s">
        <v>53</v>
      </c>
      <c r="C103" s="37" t="s">
        <v>52</v>
      </c>
      <c r="D103" s="34">
        <v>2015</v>
      </c>
      <c r="E103" s="38">
        <v>10684</v>
      </c>
      <c r="F103" s="38">
        <v>13443</v>
      </c>
      <c r="G103" s="38">
        <v>17984</v>
      </c>
      <c r="H103" s="38">
        <v>15764</v>
      </c>
      <c r="I103" s="38">
        <v>15033</v>
      </c>
      <c r="J103" s="38">
        <v>18458</v>
      </c>
      <c r="K103" s="38">
        <v>15637</v>
      </c>
      <c r="L103" s="38">
        <v>14001</v>
      </c>
      <c r="M103" s="38">
        <v>16750</v>
      </c>
      <c r="N103" s="38">
        <v>13808</v>
      </c>
      <c r="O103" s="38">
        <v>16023</v>
      </c>
      <c r="P103" s="38">
        <v>12366</v>
      </c>
      <c r="Q103" s="39">
        <v>179951</v>
      </c>
    </row>
    <row r="104" spans="1:17">
      <c r="A104" s="33" t="s">
        <v>240</v>
      </c>
      <c r="B104" s="33" t="s">
        <v>53</v>
      </c>
      <c r="C104" s="37" t="s">
        <v>52</v>
      </c>
      <c r="D104" s="34">
        <v>2016</v>
      </c>
      <c r="E104" s="38">
        <v>9904</v>
      </c>
      <c r="F104" s="38">
        <v>14657</v>
      </c>
      <c r="G104" s="38">
        <v>18946</v>
      </c>
      <c r="H104" s="38">
        <v>16613</v>
      </c>
      <c r="I104" s="38">
        <v>16249</v>
      </c>
      <c r="J104" s="38">
        <v>20106</v>
      </c>
      <c r="K104" s="38">
        <v>13879</v>
      </c>
      <c r="L104" s="38">
        <v>12963</v>
      </c>
      <c r="M104" s="38">
        <v>17455</v>
      </c>
      <c r="N104" s="38">
        <v>14171</v>
      </c>
      <c r="O104" s="38">
        <v>15801</v>
      </c>
      <c r="P104" s="38">
        <v>15428</v>
      </c>
      <c r="Q104" s="39">
        <v>186172</v>
      </c>
    </row>
    <row r="105" spans="1:17">
      <c r="A105" s="33" t="s">
        <v>241</v>
      </c>
      <c r="B105" s="33" t="s">
        <v>53</v>
      </c>
      <c r="C105" s="37" t="s">
        <v>52</v>
      </c>
      <c r="D105" s="34">
        <v>2017</v>
      </c>
      <c r="E105" s="38">
        <v>12712</v>
      </c>
      <c r="F105" s="38">
        <v>14053</v>
      </c>
      <c r="G105" s="38">
        <v>18832</v>
      </c>
      <c r="H105" s="38">
        <v>15181</v>
      </c>
      <c r="I105" s="38">
        <v>18544</v>
      </c>
      <c r="J105" s="38">
        <v>19515</v>
      </c>
      <c r="K105" s="38">
        <v>13770</v>
      </c>
      <c r="L105" s="38">
        <v>14624</v>
      </c>
      <c r="M105" s="38">
        <v>19484</v>
      </c>
      <c r="N105" s="38">
        <v>15817</v>
      </c>
      <c r="O105" s="38">
        <v>17687</v>
      </c>
      <c r="P105" s="38">
        <v>14011</v>
      </c>
      <c r="Q105" s="39">
        <v>194230</v>
      </c>
    </row>
    <row r="106" spans="1:17">
      <c r="A106" s="33" t="s">
        <v>242</v>
      </c>
      <c r="B106" s="33" t="s">
        <v>53</v>
      </c>
      <c r="C106" s="37" t="s">
        <v>52</v>
      </c>
      <c r="D106" s="34">
        <v>2018</v>
      </c>
      <c r="E106" s="38">
        <v>14904</v>
      </c>
      <c r="F106" s="38">
        <v>16555</v>
      </c>
      <c r="G106" s="38">
        <v>19567</v>
      </c>
      <c r="H106" s="38">
        <v>17075</v>
      </c>
      <c r="I106" s="38">
        <v>18075</v>
      </c>
      <c r="J106" s="38">
        <v>20626</v>
      </c>
      <c r="K106" s="38">
        <v>18021</v>
      </c>
      <c r="L106" s="38">
        <v>17218</v>
      </c>
      <c r="M106" s="38">
        <v>10981</v>
      </c>
      <c r="N106" s="38">
        <v>14422</v>
      </c>
      <c r="O106" s="38">
        <v>17154</v>
      </c>
      <c r="P106" s="38">
        <v>12370</v>
      </c>
      <c r="Q106" s="39">
        <v>196968</v>
      </c>
    </row>
    <row r="107" spans="1:17">
      <c r="A107" s="33" t="s">
        <v>243</v>
      </c>
      <c r="B107" s="33" t="s">
        <v>53</v>
      </c>
      <c r="C107" s="37" t="s">
        <v>52</v>
      </c>
      <c r="D107" s="34">
        <v>2019</v>
      </c>
      <c r="E107" s="38">
        <v>14668</v>
      </c>
      <c r="F107" s="38">
        <v>16758</v>
      </c>
      <c r="G107" s="38">
        <v>20374</v>
      </c>
      <c r="H107" s="38">
        <v>16851</v>
      </c>
      <c r="I107" s="38">
        <v>18701</v>
      </c>
      <c r="J107" s="38">
        <v>20034</v>
      </c>
      <c r="K107" s="38">
        <v>20397</v>
      </c>
      <c r="L107" s="38">
        <v>19598</v>
      </c>
      <c r="M107" s="38">
        <v>14004</v>
      </c>
      <c r="N107" s="38">
        <v>15928</v>
      </c>
      <c r="O107" s="38">
        <v>16602</v>
      </c>
      <c r="P107" s="38">
        <v>14256</v>
      </c>
      <c r="Q107" s="39">
        <v>208171</v>
      </c>
    </row>
    <row r="108" spans="1:17">
      <c r="A108" s="33" t="s">
        <v>244</v>
      </c>
      <c r="B108" s="33" t="s">
        <v>54</v>
      </c>
      <c r="C108" s="37" t="s">
        <v>55</v>
      </c>
      <c r="D108" s="34">
        <v>2015</v>
      </c>
      <c r="E108" s="38">
        <v>2698</v>
      </c>
      <c r="F108" s="38">
        <v>2841</v>
      </c>
      <c r="G108" s="38">
        <v>3840</v>
      </c>
      <c r="H108" s="38">
        <v>3459</v>
      </c>
      <c r="I108" s="38">
        <v>3375</v>
      </c>
      <c r="J108" s="38">
        <v>3595</v>
      </c>
      <c r="K108" s="38">
        <v>3003</v>
      </c>
      <c r="L108" s="38">
        <v>2596</v>
      </c>
      <c r="M108" s="38">
        <v>2335</v>
      </c>
      <c r="N108" s="38">
        <v>4250</v>
      </c>
      <c r="O108" s="38">
        <v>3041</v>
      </c>
      <c r="P108" s="38">
        <v>2790</v>
      </c>
      <c r="Q108" s="39">
        <v>37823</v>
      </c>
    </row>
    <row r="109" spans="1:17">
      <c r="A109" s="33" t="s">
        <v>245</v>
      </c>
      <c r="B109" s="33" t="s">
        <v>54</v>
      </c>
      <c r="C109" s="37" t="s">
        <v>55</v>
      </c>
      <c r="D109" s="34">
        <v>2016</v>
      </c>
      <c r="E109" s="38">
        <v>2100</v>
      </c>
      <c r="F109" s="38">
        <v>2785</v>
      </c>
      <c r="G109" s="38">
        <v>3102</v>
      </c>
      <c r="H109" s="38">
        <v>3779</v>
      </c>
      <c r="I109" s="38">
        <v>3635</v>
      </c>
      <c r="J109" s="38">
        <v>3490</v>
      </c>
      <c r="K109" s="38">
        <v>2526</v>
      </c>
      <c r="L109" s="38">
        <v>2306</v>
      </c>
      <c r="M109" s="38">
        <v>2729</v>
      </c>
      <c r="N109" s="38">
        <v>3956</v>
      </c>
      <c r="O109" s="38">
        <v>3263</v>
      </c>
      <c r="P109" s="38">
        <v>3657</v>
      </c>
      <c r="Q109" s="39">
        <v>37328</v>
      </c>
    </row>
    <row r="110" spans="1:17">
      <c r="A110" s="33" t="s">
        <v>246</v>
      </c>
      <c r="B110" s="33" t="s">
        <v>54</v>
      </c>
      <c r="C110" s="37" t="s">
        <v>55</v>
      </c>
      <c r="D110" s="34">
        <v>2017</v>
      </c>
      <c r="E110" s="38">
        <v>2488</v>
      </c>
      <c r="F110" s="38">
        <v>2190</v>
      </c>
      <c r="G110" s="38">
        <v>3156</v>
      </c>
      <c r="H110" s="38">
        <v>2940</v>
      </c>
      <c r="I110" s="38">
        <v>3271</v>
      </c>
      <c r="J110" s="38">
        <v>3413</v>
      </c>
      <c r="K110" s="38">
        <v>2982</v>
      </c>
      <c r="L110" s="38">
        <v>2382</v>
      </c>
      <c r="M110" s="38">
        <v>2666</v>
      </c>
      <c r="N110" s="38">
        <v>3667</v>
      </c>
      <c r="O110" s="38">
        <v>3928</v>
      </c>
      <c r="P110" s="38">
        <v>3654</v>
      </c>
      <c r="Q110" s="39">
        <v>36737</v>
      </c>
    </row>
    <row r="111" spans="1:17">
      <c r="A111" s="33" t="s">
        <v>247</v>
      </c>
      <c r="B111" s="33" t="s">
        <v>54</v>
      </c>
      <c r="C111" s="37" t="s">
        <v>55</v>
      </c>
      <c r="D111" s="34">
        <v>2018</v>
      </c>
      <c r="E111" s="38">
        <v>3048</v>
      </c>
      <c r="F111" s="38">
        <v>2964</v>
      </c>
      <c r="G111" s="38">
        <v>3652</v>
      </c>
      <c r="H111" s="38">
        <v>3611</v>
      </c>
      <c r="I111" s="38">
        <v>3251</v>
      </c>
      <c r="J111" s="38">
        <v>3974</v>
      </c>
      <c r="K111" s="38">
        <v>4562</v>
      </c>
      <c r="L111" s="38">
        <v>3150</v>
      </c>
      <c r="M111" s="38">
        <v>2273</v>
      </c>
      <c r="N111" s="38">
        <v>4539</v>
      </c>
      <c r="O111" s="38">
        <v>3723</v>
      </c>
      <c r="P111" s="38">
        <v>2347</v>
      </c>
      <c r="Q111" s="39">
        <v>41094</v>
      </c>
    </row>
    <row r="112" spans="1:17">
      <c r="A112" s="33" t="s">
        <v>248</v>
      </c>
      <c r="B112" s="33" t="s">
        <v>54</v>
      </c>
      <c r="C112" s="37" t="s">
        <v>55</v>
      </c>
      <c r="D112" s="34">
        <v>2019</v>
      </c>
      <c r="E112" s="38">
        <v>3279</v>
      </c>
      <c r="F112" s="38">
        <v>3705</v>
      </c>
      <c r="G112" s="38">
        <v>4113</v>
      </c>
      <c r="H112" s="38">
        <v>4514</v>
      </c>
      <c r="I112" s="38">
        <v>4430</v>
      </c>
      <c r="J112" s="38">
        <v>3526</v>
      </c>
      <c r="K112" s="38">
        <v>3735</v>
      </c>
      <c r="L112" s="38">
        <v>4778</v>
      </c>
      <c r="M112" s="38">
        <v>2826</v>
      </c>
      <c r="N112" s="38">
        <v>3749</v>
      </c>
      <c r="O112" s="38">
        <v>5939</v>
      </c>
      <c r="P112" s="38">
        <v>4544</v>
      </c>
      <c r="Q112" s="39">
        <v>49138</v>
      </c>
    </row>
    <row r="113" spans="1:17">
      <c r="A113" s="33" t="s">
        <v>249</v>
      </c>
      <c r="B113" s="33" t="s">
        <v>56</v>
      </c>
      <c r="C113" s="35" t="s">
        <v>135</v>
      </c>
      <c r="D113" s="34">
        <v>2015</v>
      </c>
      <c r="E113" s="38">
        <v>97</v>
      </c>
      <c r="F113" s="38">
        <v>114</v>
      </c>
      <c r="G113" s="38">
        <v>176</v>
      </c>
      <c r="H113" s="38">
        <v>195</v>
      </c>
      <c r="I113" s="38">
        <v>286</v>
      </c>
      <c r="J113" s="38">
        <v>215</v>
      </c>
      <c r="K113" s="38">
        <v>343</v>
      </c>
      <c r="L113" s="38">
        <v>218</v>
      </c>
      <c r="M113" s="38">
        <v>190</v>
      </c>
      <c r="N113" s="38">
        <v>252</v>
      </c>
      <c r="O113" s="38">
        <v>235</v>
      </c>
      <c r="P113" s="38">
        <v>155</v>
      </c>
      <c r="Q113" s="39">
        <v>2476</v>
      </c>
    </row>
    <row r="114" spans="1:17">
      <c r="A114" s="33" t="s">
        <v>250</v>
      </c>
      <c r="B114" s="33" t="s">
        <v>56</v>
      </c>
      <c r="C114" s="35" t="s">
        <v>135</v>
      </c>
      <c r="D114" s="34">
        <v>2016</v>
      </c>
      <c r="E114" s="38">
        <v>180</v>
      </c>
      <c r="F114" s="38">
        <v>190</v>
      </c>
      <c r="G114" s="38">
        <v>350</v>
      </c>
      <c r="H114" s="38">
        <v>352</v>
      </c>
      <c r="I114" s="38">
        <v>291</v>
      </c>
      <c r="J114" s="38">
        <v>389</v>
      </c>
      <c r="K114" s="38">
        <v>303</v>
      </c>
      <c r="L114" s="38">
        <v>363</v>
      </c>
      <c r="M114" s="38">
        <v>274</v>
      </c>
      <c r="N114" s="38">
        <v>252</v>
      </c>
      <c r="O114" s="38">
        <v>230</v>
      </c>
      <c r="P114" s="38">
        <v>223</v>
      </c>
      <c r="Q114" s="39">
        <v>3397</v>
      </c>
    </row>
    <row r="115" spans="1:17">
      <c r="A115" s="33" t="s">
        <v>251</v>
      </c>
      <c r="B115" s="33" t="s">
        <v>56</v>
      </c>
      <c r="C115" s="35" t="s">
        <v>135</v>
      </c>
      <c r="D115" s="34">
        <v>2017</v>
      </c>
      <c r="E115" s="38">
        <v>289</v>
      </c>
      <c r="F115" s="38">
        <v>283</v>
      </c>
      <c r="G115" s="38">
        <v>309</v>
      </c>
      <c r="H115" s="38">
        <v>229</v>
      </c>
      <c r="I115" s="38">
        <v>292</v>
      </c>
      <c r="J115" s="38">
        <v>284</v>
      </c>
      <c r="K115" s="38">
        <v>252</v>
      </c>
      <c r="L115" s="38">
        <v>282</v>
      </c>
      <c r="M115" s="38">
        <v>209</v>
      </c>
      <c r="N115" s="38">
        <v>205</v>
      </c>
      <c r="O115" s="38">
        <v>319</v>
      </c>
      <c r="P115" s="38">
        <v>279</v>
      </c>
      <c r="Q115" s="39">
        <v>3232</v>
      </c>
    </row>
    <row r="116" spans="1:17">
      <c r="A116" s="33" t="s">
        <v>252</v>
      </c>
      <c r="B116" s="33" t="s">
        <v>56</v>
      </c>
      <c r="C116" s="35" t="s">
        <v>135</v>
      </c>
      <c r="D116" s="34">
        <v>2018</v>
      </c>
      <c r="E116" s="38">
        <v>213</v>
      </c>
      <c r="F116" s="38">
        <v>230</v>
      </c>
      <c r="G116" s="38">
        <v>231</v>
      </c>
      <c r="H116" s="38">
        <v>206</v>
      </c>
      <c r="I116" s="38">
        <v>227</v>
      </c>
      <c r="J116" s="38">
        <v>241</v>
      </c>
      <c r="K116" s="38">
        <v>288</v>
      </c>
      <c r="L116" s="38">
        <v>257</v>
      </c>
      <c r="M116" s="38">
        <v>113</v>
      </c>
      <c r="N116" s="38">
        <v>134</v>
      </c>
      <c r="O116" s="38">
        <v>168</v>
      </c>
      <c r="P116" s="38">
        <v>128</v>
      </c>
      <c r="Q116" s="39">
        <v>2436</v>
      </c>
    </row>
    <row r="117" spans="1:17">
      <c r="A117" s="33" t="s">
        <v>253</v>
      </c>
      <c r="B117" s="33" t="s">
        <v>56</v>
      </c>
      <c r="C117" s="35" t="s">
        <v>135</v>
      </c>
      <c r="D117" s="34">
        <v>2019</v>
      </c>
      <c r="E117" s="38">
        <v>161</v>
      </c>
      <c r="F117" s="38">
        <v>159</v>
      </c>
      <c r="G117" s="38">
        <v>172</v>
      </c>
      <c r="H117" s="38">
        <v>206</v>
      </c>
      <c r="I117" s="38">
        <v>260</v>
      </c>
      <c r="J117" s="38">
        <v>266</v>
      </c>
      <c r="K117" s="38">
        <v>212</v>
      </c>
      <c r="L117" s="38">
        <v>300</v>
      </c>
      <c r="M117" s="38">
        <v>200</v>
      </c>
      <c r="N117" s="38">
        <v>180</v>
      </c>
      <c r="O117" s="38">
        <v>223</v>
      </c>
      <c r="P117" s="38">
        <v>531</v>
      </c>
      <c r="Q117" s="39">
        <v>2870</v>
      </c>
    </row>
    <row r="118" spans="1:17">
      <c r="A118" s="33" t="s">
        <v>254</v>
      </c>
      <c r="B118" s="33" t="s">
        <v>58</v>
      </c>
      <c r="C118" s="35" t="s">
        <v>57</v>
      </c>
      <c r="D118" s="34">
        <v>2015</v>
      </c>
      <c r="E118" s="38">
        <v>430</v>
      </c>
      <c r="F118" s="38">
        <v>494</v>
      </c>
      <c r="G118" s="38">
        <v>938</v>
      </c>
      <c r="H118" s="38">
        <v>683</v>
      </c>
      <c r="I118" s="38">
        <v>373</v>
      </c>
      <c r="J118" s="38">
        <v>466</v>
      </c>
      <c r="K118" s="38">
        <v>430</v>
      </c>
      <c r="L118" s="38">
        <v>424</v>
      </c>
      <c r="M118" s="38">
        <v>868</v>
      </c>
      <c r="N118" s="38">
        <v>579</v>
      </c>
      <c r="O118" s="38">
        <v>478</v>
      </c>
      <c r="P118" s="38">
        <v>386</v>
      </c>
      <c r="Q118" s="39">
        <v>6549</v>
      </c>
    </row>
    <row r="119" spans="1:17">
      <c r="A119" s="33" t="s">
        <v>255</v>
      </c>
      <c r="B119" s="33" t="s">
        <v>58</v>
      </c>
      <c r="C119" s="35" t="s">
        <v>57</v>
      </c>
      <c r="D119" s="34">
        <v>2016</v>
      </c>
      <c r="E119" s="38">
        <v>490</v>
      </c>
      <c r="F119" s="38">
        <v>654</v>
      </c>
      <c r="G119" s="38">
        <v>971</v>
      </c>
      <c r="H119" s="38">
        <v>624</v>
      </c>
      <c r="I119" s="38">
        <v>495</v>
      </c>
      <c r="J119" s="38">
        <v>524</v>
      </c>
      <c r="K119" s="38">
        <v>413</v>
      </c>
      <c r="L119" s="38">
        <v>469</v>
      </c>
      <c r="M119" s="38">
        <v>768</v>
      </c>
      <c r="N119" s="38">
        <v>593</v>
      </c>
      <c r="O119" s="38">
        <v>524</v>
      </c>
      <c r="P119" s="38">
        <v>438</v>
      </c>
      <c r="Q119" s="39">
        <v>6963</v>
      </c>
    </row>
    <row r="120" spans="1:17">
      <c r="A120" s="33" t="s">
        <v>256</v>
      </c>
      <c r="B120" s="33" t="s">
        <v>58</v>
      </c>
      <c r="C120" s="35" t="s">
        <v>57</v>
      </c>
      <c r="D120" s="34">
        <v>2017</v>
      </c>
      <c r="E120" s="38">
        <v>538</v>
      </c>
      <c r="F120" s="38">
        <v>610</v>
      </c>
      <c r="G120" s="38">
        <v>914</v>
      </c>
      <c r="H120" s="38">
        <v>727</v>
      </c>
      <c r="I120" s="38">
        <v>585</v>
      </c>
      <c r="J120" s="38">
        <v>603</v>
      </c>
      <c r="K120" s="38">
        <v>457</v>
      </c>
      <c r="L120" s="38">
        <v>458</v>
      </c>
      <c r="M120" s="38">
        <v>868</v>
      </c>
      <c r="N120" s="38">
        <v>581</v>
      </c>
      <c r="O120" s="38">
        <v>591</v>
      </c>
      <c r="P120" s="38">
        <v>508</v>
      </c>
      <c r="Q120" s="39">
        <v>7440</v>
      </c>
    </row>
    <row r="121" spans="1:17">
      <c r="A121" s="33" t="s">
        <v>257</v>
      </c>
      <c r="B121" s="33" t="s">
        <v>58</v>
      </c>
      <c r="C121" s="35" t="s">
        <v>57</v>
      </c>
      <c r="D121" s="34">
        <v>2018</v>
      </c>
      <c r="E121" s="38">
        <v>551</v>
      </c>
      <c r="F121" s="38">
        <v>474</v>
      </c>
      <c r="G121" s="38">
        <v>664</v>
      </c>
      <c r="H121" s="38">
        <v>669</v>
      </c>
      <c r="I121" s="38">
        <v>661</v>
      </c>
      <c r="J121" s="38">
        <v>695</v>
      </c>
      <c r="K121" s="38">
        <v>715</v>
      </c>
      <c r="L121" s="38">
        <v>797</v>
      </c>
      <c r="M121" s="38">
        <v>620</v>
      </c>
      <c r="N121" s="38">
        <v>576</v>
      </c>
      <c r="O121" s="38">
        <v>483</v>
      </c>
      <c r="P121" s="38">
        <v>380</v>
      </c>
      <c r="Q121" s="39">
        <v>7285</v>
      </c>
    </row>
    <row r="122" spans="1:17">
      <c r="A122" s="33" t="s">
        <v>258</v>
      </c>
      <c r="B122" s="33" t="s">
        <v>58</v>
      </c>
      <c r="C122" s="35" t="s">
        <v>57</v>
      </c>
      <c r="D122" s="34">
        <v>2019</v>
      </c>
      <c r="E122" s="38">
        <v>807</v>
      </c>
      <c r="F122" s="38">
        <v>547</v>
      </c>
      <c r="G122" s="38">
        <v>514</v>
      </c>
      <c r="H122" s="38">
        <v>497</v>
      </c>
      <c r="I122" s="38">
        <v>428</v>
      </c>
      <c r="J122" s="38">
        <v>343</v>
      </c>
      <c r="K122" s="38">
        <v>457</v>
      </c>
      <c r="L122" s="38">
        <v>462</v>
      </c>
      <c r="M122" s="38">
        <v>389</v>
      </c>
      <c r="N122" s="38">
        <v>372</v>
      </c>
      <c r="O122" s="38">
        <v>418</v>
      </c>
      <c r="P122" s="38">
        <v>634</v>
      </c>
      <c r="Q122" s="39">
        <v>5868</v>
      </c>
    </row>
    <row r="123" spans="1:17">
      <c r="A123" s="33" t="s">
        <v>259</v>
      </c>
      <c r="B123" s="33" t="s">
        <v>60</v>
      </c>
      <c r="C123" s="35" t="s">
        <v>59</v>
      </c>
      <c r="D123" s="34">
        <v>2015</v>
      </c>
      <c r="E123" s="38">
        <v>1812</v>
      </c>
      <c r="F123" s="38">
        <v>2337</v>
      </c>
      <c r="G123" s="38">
        <v>5277</v>
      </c>
      <c r="H123" s="38">
        <v>2658</v>
      </c>
      <c r="I123" s="38">
        <v>2008</v>
      </c>
      <c r="J123" s="38">
        <v>2520</v>
      </c>
      <c r="K123" s="38">
        <v>2292</v>
      </c>
      <c r="L123" s="38">
        <v>2414</v>
      </c>
      <c r="M123" s="38">
        <v>2529</v>
      </c>
      <c r="N123" s="38">
        <v>2303</v>
      </c>
      <c r="O123" s="38">
        <v>2239</v>
      </c>
      <c r="P123" s="38">
        <v>2514</v>
      </c>
      <c r="Q123" s="39">
        <v>30903</v>
      </c>
    </row>
    <row r="124" spans="1:17">
      <c r="A124" s="33" t="s">
        <v>260</v>
      </c>
      <c r="B124" s="33" t="s">
        <v>60</v>
      </c>
      <c r="C124" s="35" t="s">
        <v>59</v>
      </c>
      <c r="D124" s="34">
        <v>2016</v>
      </c>
      <c r="E124" s="38">
        <v>1776</v>
      </c>
      <c r="F124" s="38">
        <v>2182</v>
      </c>
      <c r="G124" s="38">
        <v>3903</v>
      </c>
      <c r="H124" s="38">
        <v>2162</v>
      </c>
      <c r="I124" s="38">
        <v>2476</v>
      </c>
      <c r="J124" s="38">
        <v>3049</v>
      </c>
      <c r="K124" s="38">
        <v>2938</v>
      </c>
      <c r="L124" s="38">
        <v>2731</v>
      </c>
      <c r="M124" s="38">
        <v>2574</v>
      </c>
      <c r="N124" s="38">
        <v>2198</v>
      </c>
      <c r="O124" s="38">
        <v>2887</v>
      </c>
      <c r="P124" s="38">
        <v>2495</v>
      </c>
      <c r="Q124" s="39">
        <v>31371</v>
      </c>
    </row>
    <row r="125" spans="1:17">
      <c r="A125" s="33" t="s">
        <v>261</v>
      </c>
      <c r="B125" s="33" t="s">
        <v>60</v>
      </c>
      <c r="C125" s="35" t="s">
        <v>59</v>
      </c>
      <c r="D125" s="34">
        <v>2017</v>
      </c>
      <c r="E125" s="38">
        <v>2174</v>
      </c>
      <c r="F125" s="38">
        <v>3399</v>
      </c>
      <c r="G125" s="38">
        <v>3828</v>
      </c>
      <c r="H125" s="38">
        <v>3083</v>
      </c>
      <c r="I125" s="38">
        <v>3143</v>
      </c>
      <c r="J125" s="38">
        <v>3619</v>
      </c>
      <c r="K125" s="38">
        <v>2835</v>
      </c>
      <c r="L125" s="38">
        <v>3404</v>
      </c>
      <c r="M125" s="38">
        <v>3669</v>
      </c>
      <c r="N125" s="38">
        <v>2965</v>
      </c>
      <c r="O125" s="38">
        <v>3116</v>
      </c>
      <c r="P125" s="38">
        <v>2930</v>
      </c>
      <c r="Q125" s="38">
        <v>38165</v>
      </c>
    </row>
    <row r="126" spans="1:17">
      <c r="A126" s="33" t="s">
        <v>262</v>
      </c>
      <c r="B126" s="33" t="s">
        <v>60</v>
      </c>
      <c r="C126" s="35" t="s">
        <v>59</v>
      </c>
      <c r="D126" s="34">
        <v>2018</v>
      </c>
      <c r="E126" s="38">
        <v>2502</v>
      </c>
      <c r="F126" s="38">
        <v>3406</v>
      </c>
      <c r="G126" s="38">
        <v>3971</v>
      </c>
      <c r="H126" s="38">
        <v>2910</v>
      </c>
      <c r="I126" s="38">
        <v>3003</v>
      </c>
      <c r="J126" s="38">
        <v>3070</v>
      </c>
      <c r="K126" s="38">
        <v>2879</v>
      </c>
      <c r="L126" s="38">
        <v>3286</v>
      </c>
      <c r="M126" s="38">
        <v>3104</v>
      </c>
      <c r="N126" s="38">
        <v>3049</v>
      </c>
      <c r="O126" s="38">
        <v>3258</v>
      </c>
      <c r="P126" s="38">
        <v>3092</v>
      </c>
      <c r="Q126" s="39">
        <v>37530</v>
      </c>
    </row>
    <row r="127" spans="1:17">
      <c r="A127" s="33" t="s">
        <v>263</v>
      </c>
      <c r="B127" s="33" t="s">
        <v>60</v>
      </c>
      <c r="C127" s="35" t="s">
        <v>59</v>
      </c>
      <c r="D127" s="34">
        <v>2019</v>
      </c>
      <c r="E127" s="38">
        <v>2965</v>
      </c>
      <c r="F127" s="38">
        <v>3190</v>
      </c>
      <c r="G127" s="38">
        <v>4431</v>
      </c>
      <c r="H127" s="38">
        <v>2591</v>
      </c>
      <c r="I127" s="38">
        <v>2980</v>
      </c>
      <c r="J127" s="38">
        <v>3625</v>
      </c>
      <c r="K127" s="38">
        <v>2883</v>
      </c>
      <c r="L127" s="38">
        <v>2847</v>
      </c>
      <c r="M127" s="38">
        <v>2904</v>
      </c>
      <c r="N127" s="38">
        <v>2360</v>
      </c>
      <c r="O127" s="38">
        <v>2089</v>
      </c>
      <c r="P127" s="38">
        <v>7751</v>
      </c>
      <c r="Q127" s="39">
        <v>40616</v>
      </c>
    </row>
    <row r="128" spans="1:17">
      <c r="A128" s="33" t="s">
        <v>264</v>
      </c>
      <c r="B128" s="33" t="s">
        <v>62</v>
      </c>
      <c r="C128" s="35" t="s">
        <v>61</v>
      </c>
      <c r="D128" s="34">
        <v>2015</v>
      </c>
      <c r="E128" s="38">
        <v>3708</v>
      </c>
      <c r="F128" s="38">
        <v>4404</v>
      </c>
      <c r="G128" s="38">
        <v>7429</v>
      </c>
      <c r="H128" s="38">
        <v>5360</v>
      </c>
      <c r="I128" s="38">
        <v>5384</v>
      </c>
      <c r="J128" s="38">
        <v>6427</v>
      </c>
      <c r="K128" s="38">
        <v>5233</v>
      </c>
      <c r="L128" s="38">
        <v>4672</v>
      </c>
      <c r="M128" s="38">
        <v>5852</v>
      </c>
      <c r="N128" s="38">
        <v>5499</v>
      </c>
      <c r="O128" s="38">
        <v>7041</v>
      </c>
      <c r="P128" s="38">
        <v>4930</v>
      </c>
      <c r="Q128" s="39">
        <v>65939</v>
      </c>
    </row>
    <row r="129" spans="1:17">
      <c r="A129" s="33" t="s">
        <v>265</v>
      </c>
      <c r="B129" s="33" t="s">
        <v>62</v>
      </c>
      <c r="C129" s="35" t="s">
        <v>61</v>
      </c>
      <c r="D129" s="34">
        <v>2016</v>
      </c>
      <c r="E129" s="38">
        <v>3896</v>
      </c>
      <c r="F129" s="38">
        <v>5042</v>
      </c>
      <c r="G129" s="38">
        <v>6554</v>
      </c>
      <c r="H129" s="38">
        <v>5915</v>
      </c>
      <c r="I129" s="38">
        <v>5504</v>
      </c>
      <c r="J129" s="38">
        <v>6028</v>
      </c>
      <c r="K129" s="38">
        <v>5851</v>
      </c>
      <c r="L129" s="38">
        <v>5914</v>
      </c>
      <c r="M129" s="38">
        <v>7222</v>
      </c>
      <c r="N129" s="38">
        <v>6177</v>
      </c>
      <c r="O129" s="38">
        <v>6636</v>
      </c>
      <c r="P129" s="38">
        <v>7044</v>
      </c>
      <c r="Q129" s="39">
        <v>71783</v>
      </c>
    </row>
    <row r="130" spans="1:17">
      <c r="A130" s="33" t="s">
        <v>266</v>
      </c>
      <c r="B130" s="33" t="s">
        <v>62</v>
      </c>
      <c r="C130" s="35" t="s">
        <v>61</v>
      </c>
      <c r="D130" s="34">
        <v>2017</v>
      </c>
      <c r="E130" s="38">
        <v>5071</v>
      </c>
      <c r="F130" s="38">
        <v>6272</v>
      </c>
      <c r="G130" s="38">
        <v>9000</v>
      </c>
      <c r="H130" s="38">
        <v>6622</v>
      </c>
      <c r="I130" s="38">
        <v>7608</v>
      </c>
      <c r="J130" s="38">
        <v>7405</v>
      </c>
      <c r="K130" s="38">
        <v>6497</v>
      </c>
      <c r="L130" s="38">
        <v>6028</v>
      </c>
      <c r="M130" s="38">
        <v>7449</v>
      </c>
      <c r="N130" s="38">
        <v>6734</v>
      </c>
      <c r="O130" s="38">
        <v>6804</v>
      </c>
      <c r="P130" s="38">
        <v>5596</v>
      </c>
      <c r="Q130" s="39">
        <v>81086</v>
      </c>
    </row>
    <row r="131" spans="1:17">
      <c r="A131" s="33" t="s">
        <v>267</v>
      </c>
      <c r="B131" s="33" t="s">
        <v>62</v>
      </c>
      <c r="C131" s="35" t="s">
        <v>61</v>
      </c>
      <c r="D131" s="34">
        <v>2018</v>
      </c>
      <c r="E131" s="38">
        <v>6937</v>
      </c>
      <c r="F131" s="38">
        <v>6651</v>
      </c>
      <c r="G131" s="38">
        <v>8379</v>
      </c>
      <c r="H131" s="38">
        <v>7913</v>
      </c>
      <c r="I131" s="38">
        <v>7228</v>
      </c>
      <c r="J131" s="38">
        <v>7603</v>
      </c>
      <c r="K131" s="38">
        <v>6993</v>
      </c>
      <c r="L131" s="38">
        <v>6836</v>
      </c>
      <c r="M131" s="38">
        <v>6982</v>
      </c>
      <c r="N131" s="38">
        <v>6896</v>
      </c>
      <c r="O131" s="38">
        <v>6469</v>
      </c>
      <c r="P131" s="38">
        <v>5053</v>
      </c>
      <c r="Q131" s="39">
        <v>83940</v>
      </c>
    </row>
    <row r="132" spans="1:17">
      <c r="A132" s="33" t="s">
        <v>268</v>
      </c>
      <c r="B132" s="33" t="s">
        <v>62</v>
      </c>
      <c r="C132" s="35" t="s">
        <v>61</v>
      </c>
      <c r="D132" s="34">
        <v>2019</v>
      </c>
      <c r="E132" s="38">
        <v>6656</v>
      </c>
      <c r="F132" s="38">
        <v>6483</v>
      </c>
      <c r="G132" s="38">
        <v>7188</v>
      </c>
      <c r="H132" s="38">
        <v>7889</v>
      </c>
      <c r="I132" s="38">
        <v>8549</v>
      </c>
      <c r="J132" s="38">
        <v>7651</v>
      </c>
      <c r="K132" s="38">
        <v>7419</v>
      </c>
      <c r="L132" s="38">
        <v>6583</v>
      </c>
      <c r="M132" s="38">
        <v>6856</v>
      </c>
      <c r="N132" s="38">
        <v>7237</v>
      </c>
      <c r="O132" s="38">
        <v>6384</v>
      </c>
      <c r="P132" s="38">
        <v>5603</v>
      </c>
      <c r="Q132" s="39">
        <v>84498</v>
      </c>
    </row>
    <row r="133" spans="1:17">
      <c r="A133" s="33" t="s">
        <v>269</v>
      </c>
      <c r="B133" s="33" t="s">
        <v>63</v>
      </c>
      <c r="C133" s="35" t="s">
        <v>64</v>
      </c>
      <c r="D133" s="34">
        <v>2015</v>
      </c>
      <c r="E133" s="38">
        <v>2085</v>
      </c>
      <c r="F133" s="38">
        <v>2076</v>
      </c>
      <c r="G133" s="38">
        <v>3459</v>
      </c>
      <c r="H133" s="38">
        <v>3092</v>
      </c>
      <c r="I133" s="38">
        <v>2767</v>
      </c>
      <c r="J133" s="38">
        <v>3638</v>
      </c>
      <c r="K133" s="38">
        <v>3340</v>
      </c>
      <c r="L133" s="38">
        <v>2262</v>
      </c>
      <c r="M133" s="38">
        <v>3465</v>
      </c>
      <c r="N133" s="38">
        <v>2981</v>
      </c>
      <c r="O133" s="38">
        <v>2976</v>
      </c>
      <c r="P133" s="38">
        <v>3979</v>
      </c>
      <c r="Q133" s="39">
        <v>36120</v>
      </c>
    </row>
    <row r="134" spans="1:17">
      <c r="A134" s="33" t="s">
        <v>270</v>
      </c>
      <c r="B134" s="33" t="s">
        <v>63</v>
      </c>
      <c r="C134" s="35" t="s">
        <v>64</v>
      </c>
      <c r="D134" s="34">
        <v>2016</v>
      </c>
      <c r="E134" s="38">
        <v>2058</v>
      </c>
      <c r="F134" s="38">
        <v>2796</v>
      </c>
      <c r="G134" s="38">
        <v>3826</v>
      </c>
      <c r="H134" s="38">
        <v>3756</v>
      </c>
      <c r="I134" s="38">
        <v>3166</v>
      </c>
      <c r="J134" s="38">
        <v>3786</v>
      </c>
      <c r="K134" s="38">
        <v>2938</v>
      </c>
      <c r="L134" s="38">
        <v>1798</v>
      </c>
      <c r="M134" s="38">
        <v>3926</v>
      </c>
      <c r="N134" s="38">
        <v>3097</v>
      </c>
      <c r="O134" s="38">
        <v>3581</v>
      </c>
      <c r="P134" s="38">
        <v>5195</v>
      </c>
      <c r="Q134" s="39">
        <v>39923</v>
      </c>
    </row>
    <row r="135" spans="1:17">
      <c r="A135" s="33" t="s">
        <v>271</v>
      </c>
      <c r="B135" s="33" t="s">
        <v>63</v>
      </c>
      <c r="C135" s="35" t="s">
        <v>64</v>
      </c>
      <c r="D135" s="34">
        <v>2017</v>
      </c>
      <c r="E135" s="38">
        <v>2283</v>
      </c>
      <c r="F135" s="38">
        <v>2176</v>
      </c>
      <c r="G135" s="38">
        <v>4681</v>
      </c>
      <c r="H135" s="38">
        <v>3060</v>
      </c>
      <c r="I135" s="38">
        <v>3720</v>
      </c>
      <c r="J135" s="38">
        <v>4036</v>
      </c>
      <c r="K135" s="38">
        <v>3168</v>
      </c>
      <c r="L135" s="38">
        <v>2242</v>
      </c>
      <c r="M135" s="38">
        <v>3720</v>
      </c>
      <c r="N135" s="38">
        <v>3543</v>
      </c>
      <c r="O135" s="38">
        <v>3686</v>
      </c>
      <c r="P135" s="38">
        <v>4542</v>
      </c>
      <c r="Q135" s="39">
        <v>40857</v>
      </c>
    </row>
    <row r="136" spans="1:17">
      <c r="A136" s="33" t="s">
        <v>272</v>
      </c>
      <c r="B136" s="33" t="s">
        <v>63</v>
      </c>
      <c r="C136" s="35" t="s">
        <v>64</v>
      </c>
      <c r="D136" s="34">
        <v>2018</v>
      </c>
      <c r="E136" s="38">
        <v>2711</v>
      </c>
      <c r="F136" s="38">
        <v>2687</v>
      </c>
      <c r="G136" s="38">
        <v>3519</v>
      </c>
      <c r="H136" s="38">
        <v>3450</v>
      </c>
      <c r="I136" s="38">
        <v>3129</v>
      </c>
      <c r="J136" s="38">
        <v>4452</v>
      </c>
      <c r="K136" s="38">
        <v>4548</v>
      </c>
      <c r="L136" s="38">
        <v>2779</v>
      </c>
      <c r="M136" s="38">
        <v>3291</v>
      </c>
      <c r="N136" s="38">
        <v>4270</v>
      </c>
      <c r="O136" s="38">
        <v>4796</v>
      </c>
      <c r="P136" s="38">
        <v>5773</v>
      </c>
      <c r="Q136" s="39">
        <v>45405</v>
      </c>
    </row>
    <row r="137" spans="1:17">
      <c r="A137" s="33" t="s">
        <v>273</v>
      </c>
      <c r="B137" s="33" t="s">
        <v>63</v>
      </c>
      <c r="C137" s="35" t="s">
        <v>64</v>
      </c>
      <c r="D137" s="34">
        <v>2019</v>
      </c>
      <c r="E137" s="38">
        <v>3786</v>
      </c>
      <c r="F137" s="38">
        <v>3431</v>
      </c>
      <c r="G137" s="38">
        <v>4905</v>
      </c>
      <c r="H137" s="38">
        <v>4160</v>
      </c>
      <c r="I137" s="38">
        <v>5546</v>
      </c>
      <c r="J137" s="38">
        <v>4693</v>
      </c>
      <c r="K137" s="38">
        <v>4841</v>
      </c>
      <c r="L137" s="38">
        <v>2995</v>
      </c>
      <c r="M137" s="38">
        <v>3998</v>
      </c>
      <c r="N137" s="38">
        <v>4498</v>
      </c>
      <c r="O137" s="38">
        <v>4977</v>
      </c>
      <c r="P137" s="38">
        <v>5527</v>
      </c>
      <c r="Q137" s="39">
        <v>53357</v>
      </c>
    </row>
    <row r="138" spans="1:17">
      <c r="A138" s="33" t="s">
        <v>274</v>
      </c>
      <c r="B138" s="33" t="s">
        <v>66</v>
      </c>
      <c r="C138" s="35" t="s">
        <v>65</v>
      </c>
      <c r="D138" s="34">
        <v>2015</v>
      </c>
      <c r="E138" s="38">
        <v>51692</v>
      </c>
      <c r="F138" s="38">
        <v>50143</v>
      </c>
      <c r="G138" s="38">
        <v>67223</v>
      </c>
      <c r="H138" s="38">
        <v>62661</v>
      </c>
      <c r="I138" s="38">
        <v>55785</v>
      </c>
      <c r="J138" s="38">
        <v>63606</v>
      </c>
      <c r="K138" s="38">
        <v>65150</v>
      </c>
      <c r="L138" s="38">
        <v>42022</v>
      </c>
      <c r="M138" s="38">
        <v>57042</v>
      </c>
      <c r="N138" s="38">
        <v>61535</v>
      </c>
      <c r="O138" s="38">
        <v>57923</v>
      </c>
      <c r="P138" s="38">
        <v>50887</v>
      </c>
      <c r="Q138" s="39">
        <v>685669</v>
      </c>
    </row>
    <row r="139" spans="1:17">
      <c r="A139" s="33" t="s">
        <v>275</v>
      </c>
      <c r="B139" s="33" t="s">
        <v>66</v>
      </c>
      <c r="C139" s="35" t="s">
        <v>65</v>
      </c>
      <c r="D139" s="34">
        <v>2016</v>
      </c>
      <c r="E139" s="38">
        <v>47147</v>
      </c>
      <c r="F139" s="38">
        <v>52256</v>
      </c>
      <c r="G139" s="38">
        <v>63014</v>
      </c>
      <c r="H139" s="38">
        <v>64577</v>
      </c>
      <c r="I139" s="38">
        <v>55472</v>
      </c>
      <c r="J139" s="38">
        <v>63722</v>
      </c>
      <c r="K139" s="38">
        <v>56958</v>
      </c>
      <c r="L139" s="38">
        <v>48851</v>
      </c>
      <c r="M139" s="38">
        <v>58006</v>
      </c>
      <c r="N139" s="38">
        <v>49441</v>
      </c>
      <c r="O139" s="38">
        <v>53820</v>
      </c>
      <c r="P139" s="38">
        <v>42761</v>
      </c>
      <c r="Q139" s="39">
        <v>656025</v>
      </c>
    </row>
    <row r="140" spans="1:17">
      <c r="A140" s="33" t="s">
        <v>276</v>
      </c>
      <c r="B140" s="33" t="s">
        <v>66</v>
      </c>
      <c r="C140" s="35" t="s">
        <v>65</v>
      </c>
      <c r="D140" s="34">
        <v>2017</v>
      </c>
      <c r="E140" s="38">
        <v>49535</v>
      </c>
      <c r="F140" s="38">
        <v>42557</v>
      </c>
      <c r="G140" s="38">
        <v>63384</v>
      </c>
      <c r="H140" s="38">
        <v>56506</v>
      </c>
      <c r="I140" s="38">
        <v>60339</v>
      </c>
      <c r="J140" s="38">
        <v>60555</v>
      </c>
      <c r="K140" s="38">
        <v>49468</v>
      </c>
      <c r="L140" s="38">
        <v>43531</v>
      </c>
      <c r="M140" s="38">
        <v>53268</v>
      </c>
      <c r="N140" s="38">
        <v>50331</v>
      </c>
      <c r="O140" s="38">
        <v>58209</v>
      </c>
      <c r="P140" s="38">
        <v>46587</v>
      </c>
      <c r="Q140" s="39">
        <v>634270</v>
      </c>
    </row>
    <row r="141" spans="1:17">
      <c r="A141" s="33" t="s">
        <v>277</v>
      </c>
      <c r="B141" s="33" t="s">
        <v>66</v>
      </c>
      <c r="C141" s="35" t="s">
        <v>65</v>
      </c>
      <c r="D141" s="34">
        <v>2018</v>
      </c>
      <c r="E141" s="38">
        <v>54348</v>
      </c>
      <c r="F141" s="38">
        <v>47822</v>
      </c>
      <c r="G141" s="38">
        <v>64496</v>
      </c>
      <c r="H141" s="38">
        <v>64769</v>
      </c>
      <c r="I141" s="38">
        <v>63835</v>
      </c>
      <c r="J141" s="38">
        <v>66389</v>
      </c>
      <c r="K141" s="38">
        <v>66367</v>
      </c>
      <c r="L141" s="38">
        <v>63623</v>
      </c>
      <c r="M141" s="38">
        <v>20278</v>
      </c>
      <c r="N141" s="38">
        <v>40811</v>
      </c>
      <c r="O141" s="38">
        <v>49253</v>
      </c>
      <c r="P141" s="38">
        <v>41527</v>
      </c>
      <c r="Q141" s="39">
        <v>643518</v>
      </c>
    </row>
    <row r="142" spans="1:17">
      <c r="A142" s="33" t="s">
        <v>278</v>
      </c>
      <c r="B142" s="33" t="s">
        <v>66</v>
      </c>
      <c r="C142" s="35" t="s">
        <v>65</v>
      </c>
      <c r="D142" s="34">
        <v>2019</v>
      </c>
      <c r="E142" s="38">
        <v>50823</v>
      </c>
      <c r="F142" s="38">
        <v>49965</v>
      </c>
      <c r="G142" s="38">
        <v>62627</v>
      </c>
      <c r="H142" s="38">
        <v>57526</v>
      </c>
      <c r="I142" s="38">
        <v>60906</v>
      </c>
      <c r="J142" s="38">
        <v>62347</v>
      </c>
      <c r="K142" s="38">
        <v>61783</v>
      </c>
      <c r="L142" s="38">
        <v>52754</v>
      </c>
      <c r="M142" s="38">
        <v>39750</v>
      </c>
      <c r="N142" s="38">
        <v>56877</v>
      </c>
      <c r="O142" s="38">
        <v>62642</v>
      </c>
      <c r="P142" s="38">
        <v>49518</v>
      </c>
      <c r="Q142" s="39">
        <v>667518</v>
      </c>
    </row>
    <row r="143" spans="1:17">
      <c r="A143" s="33" t="s">
        <v>279</v>
      </c>
      <c r="B143" s="33" t="s">
        <v>91</v>
      </c>
      <c r="C143" s="35" t="s">
        <v>85</v>
      </c>
      <c r="D143" s="34">
        <v>2015</v>
      </c>
      <c r="E143" s="38">
        <v>1330</v>
      </c>
      <c r="F143" s="38">
        <v>1330</v>
      </c>
      <c r="G143" s="38">
        <v>1330</v>
      </c>
      <c r="H143" s="38">
        <v>1330</v>
      </c>
      <c r="I143" s="38">
        <v>1330</v>
      </c>
      <c r="J143" s="38">
        <v>1330</v>
      </c>
      <c r="K143" s="38">
        <v>1327</v>
      </c>
      <c r="L143" s="38">
        <v>1263</v>
      </c>
      <c r="M143" s="38">
        <v>1483</v>
      </c>
      <c r="N143" s="38">
        <v>1322</v>
      </c>
      <c r="O143" s="38">
        <v>1397</v>
      </c>
      <c r="P143" s="38">
        <v>976</v>
      </c>
      <c r="Q143" s="39">
        <v>15748</v>
      </c>
    </row>
    <row r="144" spans="1:17">
      <c r="A144" s="33" t="s">
        <v>280</v>
      </c>
      <c r="B144" s="33" t="s">
        <v>91</v>
      </c>
      <c r="C144" s="35" t="s">
        <v>85</v>
      </c>
      <c r="D144" s="34">
        <v>2016</v>
      </c>
      <c r="E144" s="38">
        <v>873</v>
      </c>
      <c r="F144" s="38">
        <v>1024</v>
      </c>
      <c r="G144" s="38">
        <v>1145</v>
      </c>
      <c r="H144" s="38">
        <v>1048</v>
      </c>
      <c r="I144" s="38">
        <v>1210</v>
      </c>
      <c r="J144" s="38">
        <v>1684</v>
      </c>
      <c r="K144" s="38">
        <v>1444</v>
      </c>
      <c r="L144" s="38">
        <v>1613</v>
      </c>
      <c r="M144" s="38">
        <v>1370</v>
      </c>
      <c r="N144" s="38">
        <v>1140</v>
      </c>
      <c r="O144" s="38">
        <v>1107</v>
      </c>
      <c r="P144" s="38">
        <v>1124</v>
      </c>
      <c r="Q144" s="39">
        <v>14782</v>
      </c>
    </row>
    <row r="145" spans="1:17">
      <c r="A145" s="33" t="s">
        <v>281</v>
      </c>
      <c r="B145" s="33" t="s">
        <v>91</v>
      </c>
      <c r="C145" s="35" t="s">
        <v>85</v>
      </c>
      <c r="D145" s="34">
        <v>2017</v>
      </c>
      <c r="E145" s="38">
        <v>850</v>
      </c>
      <c r="F145" s="38">
        <v>1033</v>
      </c>
      <c r="G145" s="38">
        <v>1484</v>
      </c>
      <c r="H145" s="38">
        <v>1281</v>
      </c>
      <c r="I145" s="38">
        <v>1146</v>
      </c>
      <c r="J145" s="38">
        <v>1172</v>
      </c>
      <c r="K145" s="38">
        <v>982</v>
      </c>
      <c r="L145" s="38">
        <v>985</v>
      </c>
      <c r="M145" s="38">
        <v>843</v>
      </c>
      <c r="N145" s="38">
        <v>1013</v>
      </c>
      <c r="O145" s="38">
        <v>1349</v>
      </c>
      <c r="P145" s="38">
        <v>1252</v>
      </c>
      <c r="Q145" s="39">
        <v>13390</v>
      </c>
    </row>
    <row r="146" spans="1:17">
      <c r="A146" s="33" t="s">
        <v>282</v>
      </c>
      <c r="B146" s="33" t="s">
        <v>91</v>
      </c>
      <c r="C146" s="35" t="s">
        <v>85</v>
      </c>
      <c r="D146" s="34">
        <v>2018</v>
      </c>
      <c r="E146" s="38">
        <v>1206</v>
      </c>
      <c r="F146" s="38">
        <v>1009</v>
      </c>
      <c r="G146" s="38">
        <v>1625</v>
      </c>
      <c r="H146" s="38">
        <v>1316</v>
      </c>
      <c r="I146" s="38">
        <v>1479</v>
      </c>
      <c r="J146" s="38">
        <v>1671</v>
      </c>
      <c r="K146" s="38">
        <v>1404</v>
      </c>
      <c r="L146" s="38">
        <v>1882</v>
      </c>
      <c r="M146" s="38">
        <v>1515</v>
      </c>
      <c r="N146" s="38">
        <v>1171</v>
      </c>
      <c r="O146" s="38">
        <v>1481</v>
      </c>
      <c r="P146" s="38">
        <v>1362</v>
      </c>
      <c r="Q146" s="39">
        <v>17121</v>
      </c>
    </row>
    <row r="147" spans="1:17">
      <c r="A147" s="33" t="s">
        <v>283</v>
      </c>
      <c r="B147" s="33" t="s">
        <v>91</v>
      </c>
      <c r="C147" s="35" t="s">
        <v>85</v>
      </c>
      <c r="D147" s="34">
        <v>2019</v>
      </c>
      <c r="E147" s="38">
        <v>1212</v>
      </c>
      <c r="F147" s="38">
        <v>1162</v>
      </c>
      <c r="G147" s="38">
        <v>1779</v>
      </c>
      <c r="H147" s="38">
        <v>1293</v>
      </c>
      <c r="I147" s="38">
        <v>1449</v>
      </c>
      <c r="J147" s="38">
        <v>1430</v>
      </c>
      <c r="K147" s="38">
        <v>1304</v>
      </c>
      <c r="L147" s="38">
        <v>1425</v>
      </c>
      <c r="M147" s="38">
        <v>1610</v>
      </c>
      <c r="N147" s="38">
        <v>1158</v>
      </c>
      <c r="O147" s="38">
        <v>1285</v>
      </c>
      <c r="P147" s="38">
        <v>1456</v>
      </c>
      <c r="Q147" s="39">
        <v>16563</v>
      </c>
    </row>
    <row r="148" spans="1:17">
      <c r="A148" s="33" t="s">
        <v>284</v>
      </c>
      <c r="B148" s="33" t="s">
        <v>92</v>
      </c>
      <c r="C148" s="35" t="s">
        <v>86</v>
      </c>
      <c r="D148" s="34">
        <v>2015</v>
      </c>
      <c r="E148" s="38">
        <v>540</v>
      </c>
      <c r="F148" s="38">
        <v>540</v>
      </c>
      <c r="G148" s="38">
        <v>540</v>
      </c>
      <c r="H148" s="38">
        <v>540</v>
      </c>
      <c r="I148" s="38">
        <v>540</v>
      </c>
      <c r="J148" s="38">
        <v>540</v>
      </c>
      <c r="K148" s="38">
        <v>532</v>
      </c>
      <c r="L148" s="38">
        <v>706</v>
      </c>
      <c r="M148" s="38">
        <v>509</v>
      </c>
      <c r="N148" s="38">
        <v>329</v>
      </c>
      <c r="O148" s="38">
        <v>342</v>
      </c>
      <c r="P148" s="38">
        <v>356</v>
      </c>
      <c r="Q148" s="39">
        <v>6014</v>
      </c>
    </row>
    <row r="149" spans="1:17">
      <c r="A149" s="33" t="s">
        <v>285</v>
      </c>
      <c r="B149" s="33" t="s">
        <v>92</v>
      </c>
      <c r="C149" s="35" t="s">
        <v>86</v>
      </c>
      <c r="D149" s="34">
        <v>2016</v>
      </c>
      <c r="E149" s="38">
        <v>392</v>
      </c>
      <c r="F149" s="38">
        <v>444</v>
      </c>
      <c r="G149" s="38">
        <v>790</v>
      </c>
      <c r="H149" s="38">
        <v>861</v>
      </c>
      <c r="I149" s="38">
        <v>842</v>
      </c>
      <c r="J149" s="38">
        <v>1086</v>
      </c>
      <c r="K149" s="38">
        <v>723</v>
      </c>
      <c r="L149" s="38">
        <v>809</v>
      </c>
      <c r="M149" s="38">
        <v>763</v>
      </c>
      <c r="N149" s="38">
        <v>712</v>
      </c>
      <c r="O149" s="38">
        <v>734</v>
      </c>
      <c r="P149" s="38">
        <v>557</v>
      </c>
      <c r="Q149" s="39">
        <v>8713</v>
      </c>
    </row>
    <row r="150" spans="1:17">
      <c r="A150" s="33" t="s">
        <v>286</v>
      </c>
      <c r="B150" s="33" t="s">
        <v>92</v>
      </c>
      <c r="C150" s="35" t="s">
        <v>86</v>
      </c>
      <c r="D150" s="34">
        <v>2017</v>
      </c>
      <c r="E150" s="38">
        <v>689</v>
      </c>
      <c r="F150" s="38">
        <v>604</v>
      </c>
      <c r="G150" s="38">
        <v>1511</v>
      </c>
      <c r="H150" s="38">
        <v>965</v>
      </c>
      <c r="I150" s="38">
        <v>935</v>
      </c>
      <c r="J150" s="38">
        <v>754</v>
      </c>
      <c r="K150" s="38">
        <v>596</v>
      </c>
      <c r="L150" s="38">
        <v>639</v>
      </c>
      <c r="M150" s="38">
        <v>704</v>
      </c>
      <c r="N150" s="38">
        <v>485</v>
      </c>
      <c r="O150" s="38">
        <v>737</v>
      </c>
      <c r="P150" s="38">
        <v>368</v>
      </c>
      <c r="Q150" s="39">
        <v>8987</v>
      </c>
    </row>
    <row r="151" spans="1:17">
      <c r="A151" s="33" t="s">
        <v>287</v>
      </c>
      <c r="B151" s="33" t="s">
        <v>92</v>
      </c>
      <c r="C151" s="35" t="s">
        <v>86</v>
      </c>
      <c r="D151" s="34">
        <v>2018</v>
      </c>
      <c r="E151" s="38">
        <v>733</v>
      </c>
      <c r="F151" s="38">
        <v>460</v>
      </c>
      <c r="G151" s="38">
        <v>1339</v>
      </c>
      <c r="H151" s="38">
        <v>766</v>
      </c>
      <c r="I151" s="38">
        <v>622</v>
      </c>
      <c r="J151" s="38">
        <v>1141</v>
      </c>
      <c r="K151" s="38">
        <v>672</v>
      </c>
      <c r="L151" s="38">
        <v>1201</v>
      </c>
      <c r="M151" s="38">
        <v>943</v>
      </c>
      <c r="N151" s="38">
        <v>526</v>
      </c>
      <c r="O151" s="38">
        <v>671</v>
      </c>
      <c r="P151" s="38">
        <v>426</v>
      </c>
      <c r="Q151" s="39">
        <v>9500</v>
      </c>
    </row>
    <row r="152" spans="1:17">
      <c r="A152" s="33" t="s">
        <v>288</v>
      </c>
      <c r="B152" s="33" t="s">
        <v>92</v>
      </c>
      <c r="C152" s="35" t="s">
        <v>86</v>
      </c>
      <c r="D152" s="34">
        <v>2019</v>
      </c>
      <c r="E152" s="38">
        <v>543</v>
      </c>
      <c r="F152" s="38">
        <v>642</v>
      </c>
      <c r="G152" s="38">
        <v>987</v>
      </c>
      <c r="H152" s="38">
        <v>851</v>
      </c>
      <c r="I152" s="38">
        <v>853</v>
      </c>
      <c r="J152" s="38">
        <v>732</v>
      </c>
      <c r="K152" s="38">
        <v>769</v>
      </c>
      <c r="L152" s="38">
        <v>962</v>
      </c>
      <c r="M152" s="38">
        <v>501</v>
      </c>
      <c r="N152" s="38">
        <v>567</v>
      </c>
      <c r="O152" s="38">
        <v>741</v>
      </c>
      <c r="P152" s="38">
        <v>555</v>
      </c>
      <c r="Q152" s="39">
        <v>8703</v>
      </c>
    </row>
    <row r="153" spans="1:17">
      <c r="A153" s="33" t="s">
        <v>289</v>
      </c>
      <c r="B153" s="33" t="s">
        <v>93</v>
      </c>
      <c r="C153" s="35" t="s">
        <v>87</v>
      </c>
      <c r="D153" s="34">
        <v>2015</v>
      </c>
      <c r="E153" s="33">
        <v>232</v>
      </c>
      <c r="F153" s="33">
        <v>232</v>
      </c>
      <c r="G153" s="33">
        <v>232</v>
      </c>
      <c r="H153" s="33">
        <v>232</v>
      </c>
      <c r="I153" s="33">
        <v>232</v>
      </c>
      <c r="J153" s="33">
        <v>232</v>
      </c>
      <c r="K153" s="33">
        <v>320</v>
      </c>
      <c r="L153" s="33">
        <v>189</v>
      </c>
      <c r="M153" s="33">
        <v>190</v>
      </c>
      <c r="N153" s="33">
        <v>212</v>
      </c>
      <c r="O153" s="33">
        <v>224</v>
      </c>
      <c r="P153" s="33">
        <v>208</v>
      </c>
      <c r="Q153" s="34">
        <v>2735</v>
      </c>
    </row>
    <row r="154" spans="1:17">
      <c r="A154" s="33" t="s">
        <v>290</v>
      </c>
      <c r="B154" s="33" t="s">
        <v>93</v>
      </c>
      <c r="C154" s="35" t="s">
        <v>87</v>
      </c>
      <c r="D154" s="34">
        <v>2016</v>
      </c>
      <c r="E154" s="33">
        <v>184</v>
      </c>
      <c r="F154" s="33">
        <v>235</v>
      </c>
      <c r="G154" s="33">
        <v>328</v>
      </c>
      <c r="H154" s="33">
        <v>241</v>
      </c>
      <c r="I154" s="33">
        <v>389</v>
      </c>
      <c r="J154" s="33">
        <v>507</v>
      </c>
      <c r="K154" s="33">
        <v>415</v>
      </c>
      <c r="L154" s="33">
        <v>302</v>
      </c>
      <c r="M154" s="33">
        <v>438</v>
      </c>
      <c r="N154" s="33">
        <v>380</v>
      </c>
      <c r="O154" s="33">
        <v>403</v>
      </c>
      <c r="P154" s="33">
        <v>471</v>
      </c>
      <c r="Q154" s="34">
        <v>4293</v>
      </c>
    </row>
    <row r="155" spans="1:17">
      <c r="A155" s="33" t="s">
        <v>291</v>
      </c>
      <c r="B155" s="33" t="s">
        <v>93</v>
      </c>
      <c r="C155" s="35" t="s">
        <v>87</v>
      </c>
      <c r="D155" s="34">
        <v>2017</v>
      </c>
      <c r="E155" s="33">
        <v>275</v>
      </c>
      <c r="F155" s="33">
        <v>430</v>
      </c>
      <c r="G155" s="33">
        <v>623</v>
      </c>
      <c r="H155" s="33">
        <v>610</v>
      </c>
      <c r="I155" s="33">
        <v>570</v>
      </c>
      <c r="J155" s="33">
        <v>617</v>
      </c>
      <c r="K155" s="33">
        <v>732</v>
      </c>
      <c r="L155" s="33">
        <v>502</v>
      </c>
      <c r="M155" s="33">
        <v>458</v>
      </c>
      <c r="N155" s="33">
        <v>361</v>
      </c>
      <c r="O155" s="33">
        <v>578</v>
      </c>
      <c r="P155" s="33">
        <v>340</v>
      </c>
      <c r="Q155" s="34">
        <v>6096</v>
      </c>
    </row>
    <row r="156" spans="1:17">
      <c r="A156" s="33" t="s">
        <v>292</v>
      </c>
      <c r="B156" s="33" t="s">
        <v>93</v>
      </c>
      <c r="C156" s="35" t="s">
        <v>87</v>
      </c>
      <c r="D156" s="34">
        <v>2018</v>
      </c>
      <c r="E156" s="33">
        <v>452</v>
      </c>
      <c r="F156" s="33">
        <v>328</v>
      </c>
      <c r="G156" s="33">
        <v>702</v>
      </c>
      <c r="H156" s="33">
        <v>451</v>
      </c>
      <c r="I156" s="33">
        <v>621</v>
      </c>
      <c r="J156" s="33">
        <v>742</v>
      </c>
      <c r="K156" s="33">
        <v>485</v>
      </c>
      <c r="L156" s="33">
        <v>625</v>
      </c>
      <c r="M156" s="33">
        <v>219</v>
      </c>
      <c r="N156" s="33">
        <v>273</v>
      </c>
      <c r="O156" s="33">
        <v>296</v>
      </c>
      <c r="P156" s="33">
        <v>242</v>
      </c>
      <c r="Q156" s="34">
        <v>5436</v>
      </c>
    </row>
    <row r="157" spans="1:17">
      <c r="A157" s="33" t="s">
        <v>293</v>
      </c>
      <c r="B157" s="33" t="s">
        <v>93</v>
      </c>
      <c r="C157" s="35" t="s">
        <v>87</v>
      </c>
      <c r="D157" s="34">
        <v>2019</v>
      </c>
      <c r="E157" s="33">
        <v>309</v>
      </c>
      <c r="F157" s="33">
        <v>272</v>
      </c>
      <c r="G157" s="33">
        <v>410</v>
      </c>
      <c r="H157" s="33">
        <v>377</v>
      </c>
      <c r="I157" s="33">
        <v>283</v>
      </c>
      <c r="J157" s="33">
        <v>372</v>
      </c>
      <c r="K157" s="33">
        <v>354</v>
      </c>
      <c r="L157" s="33">
        <v>343</v>
      </c>
      <c r="M157" s="33">
        <v>262</v>
      </c>
      <c r="N157" s="33">
        <v>468</v>
      </c>
      <c r="O157" s="33">
        <v>415</v>
      </c>
      <c r="P157" s="33">
        <v>281</v>
      </c>
      <c r="Q157" s="34">
        <v>4146</v>
      </c>
    </row>
    <row r="158" spans="1:17">
      <c r="A158" s="33" t="s">
        <v>294</v>
      </c>
      <c r="B158" s="33" t="s">
        <v>94</v>
      </c>
      <c r="C158" s="35" t="s">
        <v>88</v>
      </c>
      <c r="D158" s="34">
        <v>2015</v>
      </c>
      <c r="E158" s="33">
        <v>106</v>
      </c>
      <c r="F158" s="33">
        <v>106</v>
      </c>
      <c r="G158" s="33">
        <v>106</v>
      </c>
      <c r="H158" s="33">
        <v>106</v>
      </c>
      <c r="I158" s="33">
        <v>106</v>
      </c>
      <c r="J158" s="33">
        <v>106</v>
      </c>
      <c r="K158" s="33">
        <v>94</v>
      </c>
      <c r="L158" s="33">
        <v>119</v>
      </c>
      <c r="M158" s="33">
        <v>185</v>
      </c>
      <c r="N158" s="33">
        <v>140</v>
      </c>
      <c r="O158" s="33">
        <v>137</v>
      </c>
      <c r="P158" s="33">
        <v>212</v>
      </c>
      <c r="Q158" s="34">
        <v>1523</v>
      </c>
    </row>
    <row r="159" spans="1:17">
      <c r="A159" s="33" t="s">
        <v>295</v>
      </c>
      <c r="B159" s="33" t="s">
        <v>94</v>
      </c>
      <c r="C159" s="35" t="s">
        <v>88</v>
      </c>
      <c r="D159" s="34">
        <v>2016</v>
      </c>
      <c r="E159" s="33">
        <v>127</v>
      </c>
      <c r="F159" s="33">
        <v>136</v>
      </c>
      <c r="G159" s="33">
        <v>233</v>
      </c>
      <c r="H159" s="33">
        <v>184</v>
      </c>
      <c r="I159" s="33">
        <v>137</v>
      </c>
      <c r="J159" s="33">
        <v>174</v>
      </c>
      <c r="K159" s="33">
        <v>172</v>
      </c>
      <c r="L159" s="33">
        <v>190</v>
      </c>
      <c r="M159" s="33">
        <v>323</v>
      </c>
      <c r="N159" s="33">
        <v>225</v>
      </c>
      <c r="O159" s="33">
        <v>206</v>
      </c>
      <c r="P159" s="33">
        <v>349</v>
      </c>
      <c r="Q159" s="34">
        <v>2456</v>
      </c>
    </row>
    <row r="160" spans="1:17">
      <c r="A160" s="33" t="s">
        <v>296</v>
      </c>
      <c r="B160" s="33" t="s">
        <v>94</v>
      </c>
      <c r="C160" s="35" t="s">
        <v>88</v>
      </c>
      <c r="D160" s="34">
        <v>2017</v>
      </c>
      <c r="E160" s="33">
        <v>315</v>
      </c>
      <c r="F160" s="33">
        <v>203</v>
      </c>
      <c r="G160" s="33">
        <v>351</v>
      </c>
      <c r="H160" s="33">
        <v>216</v>
      </c>
      <c r="I160" s="33">
        <v>314</v>
      </c>
      <c r="J160" s="33">
        <v>228</v>
      </c>
      <c r="K160" s="33">
        <v>165</v>
      </c>
      <c r="L160" s="33">
        <v>203</v>
      </c>
      <c r="M160" s="33">
        <v>355</v>
      </c>
      <c r="N160" s="33">
        <v>145</v>
      </c>
      <c r="O160" s="33">
        <v>303</v>
      </c>
      <c r="P160" s="33">
        <v>204</v>
      </c>
      <c r="Q160" s="34">
        <v>3002</v>
      </c>
    </row>
    <row r="161" spans="1:17">
      <c r="A161" s="33" t="s">
        <v>297</v>
      </c>
      <c r="B161" s="33" t="s">
        <v>94</v>
      </c>
      <c r="C161" s="35" t="s">
        <v>88</v>
      </c>
      <c r="D161" s="34">
        <v>2018</v>
      </c>
      <c r="E161" s="33">
        <v>199</v>
      </c>
      <c r="F161" s="33">
        <v>155</v>
      </c>
      <c r="G161" s="33">
        <v>296</v>
      </c>
      <c r="H161" s="33">
        <v>219</v>
      </c>
      <c r="I161" s="33">
        <v>249</v>
      </c>
      <c r="J161" s="33">
        <v>298</v>
      </c>
      <c r="K161" s="33">
        <v>180</v>
      </c>
      <c r="L161" s="33">
        <v>203</v>
      </c>
      <c r="M161" s="33">
        <v>258</v>
      </c>
      <c r="N161" s="33">
        <v>176</v>
      </c>
      <c r="O161" s="33">
        <v>294</v>
      </c>
      <c r="P161" s="33">
        <v>239</v>
      </c>
      <c r="Q161" s="34">
        <v>2766</v>
      </c>
    </row>
    <row r="162" spans="1:17">
      <c r="A162" s="33" t="s">
        <v>298</v>
      </c>
      <c r="B162" s="33" t="s">
        <v>94</v>
      </c>
      <c r="C162" s="35" t="s">
        <v>88</v>
      </c>
      <c r="D162" s="34">
        <v>2019</v>
      </c>
      <c r="E162" s="33">
        <v>181</v>
      </c>
      <c r="F162" s="33">
        <v>153</v>
      </c>
      <c r="G162" s="33">
        <v>284</v>
      </c>
      <c r="H162" s="33">
        <v>333</v>
      </c>
      <c r="I162" s="33">
        <v>491</v>
      </c>
      <c r="J162" s="33">
        <v>427</v>
      </c>
      <c r="K162" s="33">
        <v>250</v>
      </c>
      <c r="L162" s="33">
        <v>268</v>
      </c>
      <c r="M162" s="33">
        <v>332</v>
      </c>
      <c r="N162" s="33">
        <v>224</v>
      </c>
      <c r="O162" s="33">
        <v>308</v>
      </c>
      <c r="P162" s="33">
        <v>336</v>
      </c>
      <c r="Q162" s="34">
        <v>3587</v>
      </c>
    </row>
    <row r="163" spans="1:17">
      <c r="A163" s="33" t="s">
        <v>299</v>
      </c>
      <c r="B163" s="33" t="s">
        <v>95</v>
      </c>
      <c r="C163" s="35" t="s">
        <v>89</v>
      </c>
      <c r="D163" s="34">
        <v>2015</v>
      </c>
      <c r="E163" s="33">
        <v>39</v>
      </c>
      <c r="F163" s="33">
        <v>39</v>
      </c>
      <c r="G163" s="33">
        <v>39</v>
      </c>
      <c r="H163" s="33">
        <v>39</v>
      </c>
      <c r="I163" s="33">
        <v>39</v>
      </c>
      <c r="J163" s="33">
        <v>39</v>
      </c>
      <c r="K163" s="33">
        <v>39</v>
      </c>
      <c r="L163" s="33">
        <v>39</v>
      </c>
      <c r="M163" s="33">
        <v>39</v>
      </c>
      <c r="N163" s="33">
        <v>39</v>
      </c>
      <c r="O163" s="33">
        <v>39</v>
      </c>
      <c r="P163" s="33">
        <v>39</v>
      </c>
      <c r="Q163" s="34">
        <v>468</v>
      </c>
    </row>
    <row r="164" spans="1:17">
      <c r="A164" s="33" t="s">
        <v>300</v>
      </c>
      <c r="B164" s="33" t="s">
        <v>95</v>
      </c>
      <c r="C164" s="35" t="s">
        <v>89</v>
      </c>
      <c r="D164" s="34">
        <v>2016</v>
      </c>
      <c r="E164" s="33">
        <v>39</v>
      </c>
      <c r="F164" s="33">
        <v>91</v>
      </c>
      <c r="G164" s="33">
        <v>267</v>
      </c>
      <c r="H164" s="33">
        <v>86</v>
      </c>
      <c r="I164" s="33">
        <v>53</v>
      </c>
      <c r="J164" s="33">
        <v>242</v>
      </c>
      <c r="K164" s="33">
        <v>89</v>
      </c>
      <c r="L164" s="33">
        <v>171</v>
      </c>
      <c r="M164" s="33">
        <v>377</v>
      </c>
      <c r="N164" s="33">
        <v>90</v>
      </c>
      <c r="O164" s="33">
        <v>132</v>
      </c>
      <c r="P164" s="33">
        <v>271</v>
      </c>
      <c r="Q164" s="34">
        <v>1908</v>
      </c>
    </row>
    <row r="165" spans="1:17">
      <c r="A165" s="33" t="s">
        <v>301</v>
      </c>
      <c r="B165" s="33" t="s">
        <v>95</v>
      </c>
      <c r="C165" s="35" t="s">
        <v>89</v>
      </c>
      <c r="D165" s="34">
        <v>2017</v>
      </c>
      <c r="E165" s="33">
        <v>151</v>
      </c>
      <c r="F165" s="33">
        <v>202</v>
      </c>
      <c r="G165" s="33">
        <v>670</v>
      </c>
      <c r="H165" s="33">
        <v>197</v>
      </c>
      <c r="I165" s="33">
        <v>322</v>
      </c>
      <c r="J165" s="33">
        <v>353</v>
      </c>
      <c r="K165" s="33">
        <v>180</v>
      </c>
      <c r="L165" s="33">
        <v>198</v>
      </c>
      <c r="M165" s="33">
        <v>346</v>
      </c>
      <c r="N165" s="33">
        <v>161</v>
      </c>
      <c r="O165" s="33">
        <v>262</v>
      </c>
      <c r="P165" s="33">
        <v>290</v>
      </c>
      <c r="Q165" s="34">
        <v>3332</v>
      </c>
    </row>
    <row r="166" spans="1:17">
      <c r="A166" s="33" t="s">
        <v>302</v>
      </c>
      <c r="B166" s="33" t="s">
        <v>95</v>
      </c>
      <c r="C166" s="35" t="s">
        <v>89</v>
      </c>
      <c r="D166" s="34">
        <v>2018</v>
      </c>
      <c r="E166" s="33">
        <v>63</v>
      </c>
      <c r="F166" s="33">
        <v>175</v>
      </c>
      <c r="G166" s="33">
        <v>428</v>
      </c>
      <c r="H166" s="33">
        <v>106</v>
      </c>
      <c r="I166" s="33">
        <v>200</v>
      </c>
      <c r="J166" s="33">
        <v>282</v>
      </c>
      <c r="K166" s="33">
        <v>95</v>
      </c>
      <c r="L166" s="33">
        <v>82</v>
      </c>
      <c r="M166" s="33">
        <v>185</v>
      </c>
      <c r="N166" s="33">
        <v>62</v>
      </c>
      <c r="O166" s="33">
        <v>122</v>
      </c>
      <c r="P166" s="33">
        <v>105</v>
      </c>
      <c r="Q166" s="34">
        <v>1905</v>
      </c>
    </row>
    <row r="167" spans="1:17">
      <c r="A167" s="33" t="s">
        <v>303</v>
      </c>
      <c r="B167" s="33" t="s">
        <v>95</v>
      </c>
      <c r="C167" s="35" t="s">
        <v>89</v>
      </c>
      <c r="D167" s="34">
        <v>2019</v>
      </c>
      <c r="E167" s="33">
        <v>137</v>
      </c>
      <c r="F167" s="33">
        <v>1092</v>
      </c>
      <c r="G167" s="33">
        <v>2367</v>
      </c>
      <c r="H167" s="33">
        <v>575</v>
      </c>
      <c r="I167" s="33">
        <v>433</v>
      </c>
      <c r="J167" s="33">
        <v>1605</v>
      </c>
      <c r="K167" s="33">
        <v>607</v>
      </c>
      <c r="L167" s="33">
        <v>514</v>
      </c>
      <c r="M167" s="33">
        <v>1678</v>
      </c>
      <c r="N167" s="33">
        <v>293</v>
      </c>
      <c r="O167" s="33">
        <v>280</v>
      </c>
      <c r="P167" s="33">
        <v>1130</v>
      </c>
      <c r="Q167" s="34">
        <v>10711</v>
      </c>
    </row>
    <row r="168" spans="1:17">
      <c r="A168" s="33" t="s">
        <v>304</v>
      </c>
      <c r="B168" s="33" t="s">
        <v>96</v>
      </c>
      <c r="C168" s="35" t="s">
        <v>97</v>
      </c>
      <c r="D168" s="34">
        <v>2015</v>
      </c>
      <c r="E168" s="33">
        <v>4</v>
      </c>
      <c r="F168" s="33">
        <v>50</v>
      </c>
      <c r="G168" s="33">
        <v>513</v>
      </c>
      <c r="H168" s="33">
        <v>513</v>
      </c>
      <c r="I168" s="33">
        <v>513</v>
      </c>
      <c r="J168" s="33">
        <v>513</v>
      </c>
      <c r="K168" s="33">
        <v>513</v>
      </c>
      <c r="L168" s="33">
        <v>513</v>
      </c>
      <c r="M168" s="33">
        <v>513</v>
      </c>
      <c r="N168" s="33">
        <v>513</v>
      </c>
      <c r="O168" s="33">
        <v>513</v>
      </c>
      <c r="P168" s="33">
        <v>513</v>
      </c>
      <c r="Q168" s="34">
        <v>5184</v>
      </c>
    </row>
    <row r="169" spans="1:17">
      <c r="A169" s="33" t="s">
        <v>305</v>
      </c>
      <c r="B169" s="33" t="s">
        <v>96</v>
      </c>
      <c r="C169" s="35" t="s">
        <v>97</v>
      </c>
      <c r="D169" s="34">
        <v>2016</v>
      </c>
      <c r="E169" s="33">
        <v>513</v>
      </c>
      <c r="F169" s="33">
        <v>263</v>
      </c>
      <c r="G169" s="33">
        <v>492</v>
      </c>
      <c r="H169" s="33">
        <v>453</v>
      </c>
      <c r="I169" s="33">
        <v>377</v>
      </c>
      <c r="J169" s="33">
        <v>398</v>
      </c>
      <c r="K169" s="33">
        <v>284</v>
      </c>
      <c r="L169" s="33">
        <v>163</v>
      </c>
      <c r="M169" s="33">
        <v>320</v>
      </c>
      <c r="N169" s="33">
        <v>444</v>
      </c>
      <c r="O169" s="33">
        <v>390</v>
      </c>
      <c r="P169" s="33">
        <v>280</v>
      </c>
      <c r="Q169" s="34">
        <v>4377</v>
      </c>
    </row>
    <row r="170" spans="1:17">
      <c r="A170" s="33" t="s">
        <v>306</v>
      </c>
      <c r="B170" s="33" t="s">
        <v>96</v>
      </c>
      <c r="C170" s="35" t="s">
        <v>97</v>
      </c>
      <c r="D170" s="34">
        <v>2017</v>
      </c>
      <c r="E170" s="33">
        <v>229</v>
      </c>
      <c r="F170" s="33">
        <v>185</v>
      </c>
      <c r="G170" s="33">
        <v>559</v>
      </c>
      <c r="H170" s="33">
        <v>243</v>
      </c>
      <c r="I170" s="33">
        <v>272</v>
      </c>
      <c r="J170" s="33">
        <v>228</v>
      </c>
      <c r="K170" s="33">
        <v>267</v>
      </c>
      <c r="L170" s="33">
        <v>322</v>
      </c>
      <c r="M170" s="33">
        <v>226</v>
      </c>
      <c r="N170" s="33">
        <v>274</v>
      </c>
      <c r="O170" s="33">
        <v>279</v>
      </c>
      <c r="P170" s="33">
        <v>225</v>
      </c>
      <c r="Q170" s="34">
        <v>3309</v>
      </c>
    </row>
    <row r="171" spans="1:17">
      <c r="A171" s="33" t="s">
        <v>307</v>
      </c>
      <c r="B171" s="33" t="s">
        <v>96</v>
      </c>
      <c r="C171" s="35" t="s">
        <v>97</v>
      </c>
      <c r="D171" s="34">
        <v>2018</v>
      </c>
      <c r="E171" s="33">
        <v>237</v>
      </c>
      <c r="F171" s="33">
        <v>423</v>
      </c>
      <c r="G171" s="33">
        <v>451</v>
      </c>
      <c r="H171" s="33">
        <v>304</v>
      </c>
      <c r="I171" s="33">
        <v>395</v>
      </c>
      <c r="J171" s="33">
        <v>398</v>
      </c>
      <c r="K171" s="33">
        <v>377</v>
      </c>
      <c r="L171" s="33">
        <v>288</v>
      </c>
      <c r="M171" s="33">
        <v>278</v>
      </c>
      <c r="N171" s="33">
        <v>255</v>
      </c>
      <c r="O171" s="33">
        <v>171</v>
      </c>
      <c r="P171" s="33">
        <v>155</v>
      </c>
      <c r="Q171" s="34">
        <v>3732</v>
      </c>
    </row>
    <row r="172" spans="1:17">
      <c r="A172" s="33" t="s">
        <v>308</v>
      </c>
      <c r="B172" s="33" t="s">
        <v>96</v>
      </c>
      <c r="C172" s="35" t="s">
        <v>97</v>
      </c>
      <c r="D172" s="34">
        <v>2019</v>
      </c>
      <c r="E172" s="33">
        <v>222</v>
      </c>
      <c r="F172" s="33">
        <v>198</v>
      </c>
      <c r="G172" s="33">
        <v>290</v>
      </c>
      <c r="H172" s="33">
        <v>205</v>
      </c>
      <c r="I172" s="33">
        <v>267</v>
      </c>
      <c r="J172" s="33">
        <v>295</v>
      </c>
      <c r="K172" s="33">
        <v>252</v>
      </c>
      <c r="L172" s="33">
        <v>218</v>
      </c>
      <c r="M172" s="33">
        <v>176</v>
      </c>
      <c r="N172" s="33">
        <v>231</v>
      </c>
      <c r="O172" s="33">
        <v>233</v>
      </c>
      <c r="P172" s="33">
        <v>259</v>
      </c>
      <c r="Q172" s="34">
        <v>2846</v>
      </c>
    </row>
    <row r="173" spans="1:17">
      <c r="A173" s="33" t="s">
        <v>309</v>
      </c>
      <c r="B173" s="33" t="s">
        <v>67</v>
      </c>
      <c r="C173" s="35" t="s">
        <v>68</v>
      </c>
      <c r="D173" s="34">
        <v>2015</v>
      </c>
      <c r="E173" s="33">
        <v>2</v>
      </c>
      <c r="F173" s="33">
        <v>107</v>
      </c>
      <c r="G173" s="33">
        <v>1048</v>
      </c>
      <c r="H173" s="33">
        <v>606</v>
      </c>
      <c r="I173" s="33">
        <v>391</v>
      </c>
      <c r="J173" s="33">
        <v>1252</v>
      </c>
      <c r="K173" s="33">
        <v>850</v>
      </c>
      <c r="L173" s="33">
        <v>618</v>
      </c>
      <c r="M173" s="33">
        <v>524</v>
      </c>
      <c r="N173" s="33">
        <v>662</v>
      </c>
      <c r="O173" s="33">
        <v>466</v>
      </c>
      <c r="P173" s="33">
        <v>590</v>
      </c>
      <c r="Q173" s="34">
        <v>7116</v>
      </c>
    </row>
    <row r="174" spans="1:17">
      <c r="A174" s="33" t="s">
        <v>310</v>
      </c>
      <c r="B174" s="33" t="s">
        <v>67</v>
      </c>
      <c r="C174" s="35" t="s">
        <v>68</v>
      </c>
      <c r="D174" s="34">
        <v>2016</v>
      </c>
      <c r="E174" s="33">
        <v>947</v>
      </c>
      <c r="F174" s="33">
        <v>1126</v>
      </c>
      <c r="G174" s="33">
        <v>1682</v>
      </c>
      <c r="H174" s="33">
        <v>1678</v>
      </c>
      <c r="I174" s="33">
        <v>1394</v>
      </c>
      <c r="J174" s="33">
        <v>1707</v>
      </c>
      <c r="K174" s="33">
        <v>1567</v>
      </c>
      <c r="L174" s="33">
        <v>1627</v>
      </c>
      <c r="M174" s="33">
        <v>1467</v>
      </c>
      <c r="N174" s="33">
        <v>1219</v>
      </c>
      <c r="O174" s="33">
        <v>1628</v>
      </c>
      <c r="P174" s="33">
        <v>1589</v>
      </c>
      <c r="Q174" s="34">
        <v>17631</v>
      </c>
    </row>
    <row r="175" spans="1:17">
      <c r="A175" s="33" t="s">
        <v>311</v>
      </c>
      <c r="B175" s="33" t="s">
        <v>67</v>
      </c>
      <c r="C175" s="35" t="s">
        <v>68</v>
      </c>
      <c r="D175" s="34">
        <v>2017</v>
      </c>
      <c r="E175" s="33">
        <v>1315</v>
      </c>
      <c r="F175" s="33">
        <v>1425</v>
      </c>
      <c r="G175" s="33">
        <v>2239</v>
      </c>
      <c r="H175" s="33">
        <v>1772</v>
      </c>
      <c r="I175" s="33">
        <v>1965</v>
      </c>
      <c r="J175" s="33">
        <v>1956</v>
      </c>
      <c r="K175" s="33">
        <v>1756</v>
      </c>
      <c r="L175" s="33">
        <v>1609</v>
      </c>
      <c r="M175" s="33">
        <v>1457</v>
      </c>
      <c r="N175" s="33">
        <v>1422</v>
      </c>
      <c r="O175" s="33">
        <v>1640</v>
      </c>
      <c r="P175" s="33">
        <v>1598</v>
      </c>
      <c r="Q175" s="34">
        <v>20154</v>
      </c>
    </row>
    <row r="176" spans="1:17">
      <c r="A176" s="33" t="s">
        <v>312</v>
      </c>
      <c r="B176" s="33" t="s">
        <v>67</v>
      </c>
      <c r="C176" s="35" t="s">
        <v>68</v>
      </c>
      <c r="D176" s="34">
        <v>2018</v>
      </c>
      <c r="E176" s="33">
        <v>1758</v>
      </c>
      <c r="F176" s="33">
        <v>1953</v>
      </c>
      <c r="G176" s="33">
        <v>2316</v>
      </c>
      <c r="H176" s="33">
        <v>1913</v>
      </c>
      <c r="I176" s="33">
        <v>1837</v>
      </c>
      <c r="J176" s="33">
        <v>1925</v>
      </c>
      <c r="K176" s="33">
        <v>2464</v>
      </c>
      <c r="L176" s="33">
        <v>2851</v>
      </c>
      <c r="M176" s="33">
        <v>1267</v>
      </c>
      <c r="N176" s="33">
        <v>1663</v>
      </c>
      <c r="O176" s="33">
        <v>1556</v>
      </c>
      <c r="P176" s="33">
        <v>1349</v>
      </c>
      <c r="Q176" s="34">
        <v>22852</v>
      </c>
    </row>
    <row r="177" spans="1:17">
      <c r="A177" s="33" t="s">
        <v>313</v>
      </c>
      <c r="B177" s="33" t="s">
        <v>67</v>
      </c>
      <c r="C177" s="35" t="s">
        <v>68</v>
      </c>
      <c r="D177" s="34">
        <v>2019</v>
      </c>
      <c r="E177" s="33">
        <v>1349</v>
      </c>
      <c r="F177" s="33">
        <v>1455</v>
      </c>
      <c r="G177" s="33">
        <v>1890</v>
      </c>
      <c r="H177" s="33">
        <v>1973</v>
      </c>
      <c r="I177" s="33">
        <v>1758</v>
      </c>
      <c r="J177" s="33">
        <v>1732</v>
      </c>
      <c r="K177" s="33">
        <v>2256</v>
      </c>
      <c r="L177" s="33">
        <v>2761</v>
      </c>
      <c r="M177" s="33">
        <v>1202</v>
      </c>
      <c r="N177" s="33">
        <v>1287</v>
      </c>
      <c r="O177" s="33">
        <v>1352</v>
      </c>
      <c r="P177" s="33">
        <v>1178</v>
      </c>
      <c r="Q177" s="34">
        <v>20193</v>
      </c>
    </row>
    <row r="178" spans="1:17">
      <c r="A178" s="33" t="s">
        <v>72</v>
      </c>
      <c r="B178" s="33" t="s">
        <v>69</v>
      </c>
      <c r="C178" s="35" t="s">
        <v>70</v>
      </c>
      <c r="D178" s="34">
        <v>2015</v>
      </c>
      <c r="E178" s="33">
        <v>211337</v>
      </c>
      <c r="F178" s="33">
        <v>223254</v>
      </c>
      <c r="G178" s="33">
        <v>323039</v>
      </c>
      <c r="H178" s="33">
        <v>291395</v>
      </c>
      <c r="I178" s="33">
        <v>256385</v>
      </c>
      <c r="J178" s="33">
        <v>313539</v>
      </c>
      <c r="K178" s="33">
        <v>290196</v>
      </c>
      <c r="L178" s="33">
        <v>226314</v>
      </c>
      <c r="M178" s="33">
        <v>272479</v>
      </c>
      <c r="N178" s="33">
        <v>278372</v>
      </c>
      <c r="O178" s="33">
        <v>272377</v>
      </c>
      <c r="P178" s="33">
        <v>247355</v>
      </c>
      <c r="Q178" s="34">
        <v>3206042</v>
      </c>
    </row>
    <row r="179" spans="1:17">
      <c r="A179" s="33" t="s">
        <v>73</v>
      </c>
      <c r="B179" s="33" t="s">
        <v>69</v>
      </c>
      <c r="C179" s="35" t="s">
        <v>70</v>
      </c>
      <c r="D179" s="34">
        <v>2016</v>
      </c>
      <c r="E179" s="33">
        <v>218365</v>
      </c>
      <c r="F179" s="33">
        <v>250146</v>
      </c>
      <c r="G179" s="33">
        <v>322913</v>
      </c>
      <c r="H179" s="33">
        <v>315921</v>
      </c>
      <c r="I179" s="33">
        <v>286931</v>
      </c>
      <c r="J179" s="33">
        <v>339563</v>
      </c>
      <c r="K179" s="33">
        <v>278866</v>
      </c>
      <c r="L179" s="33">
        <v>245076</v>
      </c>
      <c r="M179" s="33">
        <v>298002</v>
      </c>
      <c r="N179" s="33">
        <v>262724</v>
      </c>
      <c r="O179" s="33">
        <v>276567</v>
      </c>
      <c r="P179" s="33">
        <v>256533</v>
      </c>
      <c r="Q179" s="34">
        <v>3351607</v>
      </c>
    </row>
    <row r="180" spans="1:17">
      <c r="A180" s="33" t="s">
        <v>74</v>
      </c>
      <c r="B180" s="33" t="s">
        <v>69</v>
      </c>
      <c r="C180" s="35" t="s">
        <v>70</v>
      </c>
      <c r="D180" s="34">
        <v>2017</v>
      </c>
      <c r="E180" s="33">
        <v>241399</v>
      </c>
      <c r="F180" s="33">
        <v>243602</v>
      </c>
      <c r="G180" s="33">
        <v>359683</v>
      </c>
      <c r="H180" s="33">
        <v>290697</v>
      </c>
      <c r="I180" s="33">
        <v>323952</v>
      </c>
      <c r="J180" s="33">
        <v>327693</v>
      </c>
      <c r="K180" s="33">
        <v>283080</v>
      </c>
      <c r="L180" s="33">
        <v>253680</v>
      </c>
      <c r="M180" s="33">
        <v>288035</v>
      </c>
      <c r="N180" s="33">
        <v>272855</v>
      </c>
      <c r="O180" s="33">
        <v>302636</v>
      </c>
      <c r="P180" s="33">
        <v>253950</v>
      </c>
      <c r="Q180" s="34">
        <v>3441262</v>
      </c>
    </row>
    <row r="181" spans="1:17">
      <c r="A181" s="33" t="s">
        <v>75</v>
      </c>
      <c r="B181" s="33" t="s">
        <v>69</v>
      </c>
      <c r="C181" s="35" t="s">
        <v>70</v>
      </c>
      <c r="D181" s="34">
        <v>2018</v>
      </c>
      <c r="E181" s="33">
        <v>269429</v>
      </c>
      <c r="F181" s="33">
        <v>261749</v>
      </c>
      <c r="G181" s="33">
        <v>347433</v>
      </c>
      <c r="H181" s="33">
        <v>314055</v>
      </c>
      <c r="I181" s="33">
        <v>305057</v>
      </c>
      <c r="J181" s="33">
        <v>341308</v>
      </c>
      <c r="K181" s="33">
        <v>317848</v>
      </c>
      <c r="L181" s="33">
        <v>316405</v>
      </c>
      <c r="M181" s="33">
        <v>200134</v>
      </c>
      <c r="N181" s="33">
        <v>252628</v>
      </c>
      <c r="O181" s="33">
        <v>272674</v>
      </c>
      <c r="P181" s="33">
        <v>237058</v>
      </c>
      <c r="Q181" s="34">
        <v>3435778</v>
      </c>
    </row>
    <row r="182" spans="1:17">
      <c r="A182" s="33" t="s">
        <v>77</v>
      </c>
      <c r="B182" s="33" t="s">
        <v>69</v>
      </c>
      <c r="C182" s="35" t="s">
        <v>70</v>
      </c>
      <c r="D182" s="34">
        <v>2019</v>
      </c>
      <c r="E182" s="33">
        <v>265702</v>
      </c>
      <c r="F182" s="33">
        <v>268867</v>
      </c>
      <c r="G182" s="33">
        <v>345523</v>
      </c>
      <c r="H182" s="33">
        <v>310715</v>
      </c>
      <c r="I182" s="33">
        <v>332962</v>
      </c>
      <c r="J182" s="33">
        <v>325231</v>
      </c>
      <c r="K182" s="33">
        <v>332788</v>
      </c>
      <c r="L182" s="33">
        <v>313748</v>
      </c>
      <c r="M182" s="33">
        <v>244622</v>
      </c>
      <c r="N182" s="33">
        <v>284593</v>
      </c>
      <c r="O182" s="33">
        <v>299127</v>
      </c>
      <c r="P182" s="33">
        <v>283380</v>
      </c>
      <c r="Q182" s="34">
        <v>3607258</v>
      </c>
    </row>
    <row r="183" spans="1:17">
      <c r="A183" s="33" t="s">
        <v>314</v>
      </c>
      <c r="B183" s="33" t="s">
        <v>71</v>
      </c>
      <c r="C183" s="35" t="s">
        <v>13</v>
      </c>
      <c r="D183" s="34">
        <v>2020</v>
      </c>
      <c r="E183" s="33">
        <v>22066</v>
      </c>
      <c r="F183" s="33">
        <v>19172</v>
      </c>
      <c r="G183" s="33">
        <v>18904</v>
      </c>
      <c r="H183" s="33">
        <v>8969</v>
      </c>
      <c r="I183" s="33">
        <v>13915</v>
      </c>
      <c r="J183" s="33">
        <v>15597</v>
      </c>
      <c r="K183" s="33">
        <v>22865</v>
      </c>
      <c r="L183" s="33">
        <v>16405</v>
      </c>
      <c r="M183" s="33">
        <v>16247</v>
      </c>
      <c r="N183" s="33">
        <v>20922</v>
      </c>
      <c r="O183" s="33">
        <v>19149</v>
      </c>
      <c r="P183" s="33">
        <v>19723</v>
      </c>
      <c r="Q183" s="34">
        <v>213934</v>
      </c>
    </row>
    <row r="184" spans="1:17">
      <c r="A184" s="33" t="s">
        <v>315</v>
      </c>
      <c r="B184" s="33" t="s">
        <v>14</v>
      </c>
      <c r="C184" s="35" t="s">
        <v>15</v>
      </c>
      <c r="D184" s="34">
        <v>2020</v>
      </c>
      <c r="E184" s="33">
        <v>20454</v>
      </c>
      <c r="F184" s="33">
        <v>17613</v>
      </c>
      <c r="G184" s="33">
        <v>20047</v>
      </c>
      <c r="H184" s="33">
        <v>12410</v>
      </c>
      <c r="I184" s="33">
        <v>10240</v>
      </c>
      <c r="J184" s="33">
        <v>18075</v>
      </c>
      <c r="K184" s="33">
        <v>28272</v>
      </c>
      <c r="L184" s="33">
        <v>21549</v>
      </c>
      <c r="M184" s="33">
        <v>20267</v>
      </c>
      <c r="N184" s="33">
        <v>20825</v>
      </c>
      <c r="O184" s="33">
        <v>24532</v>
      </c>
      <c r="P184" s="33">
        <v>26684</v>
      </c>
      <c r="Q184" s="34">
        <v>240968</v>
      </c>
    </row>
    <row r="185" spans="1:17">
      <c r="A185" s="33" t="s">
        <v>316</v>
      </c>
      <c r="B185" s="33" t="s">
        <v>17</v>
      </c>
      <c r="C185" s="35" t="s">
        <v>16</v>
      </c>
      <c r="D185" s="34">
        <v>2020</v>
      </c>
      <c r="E185" s="33">
        <v>4898</v>
      </c>
      <c r="F185" s="33">
        <v>4409</v>
      </c>
      <c r="G185" s="33">
        <v>3033</v>
      </c>
      <c r="H185" s="33">
        <v>2202</v>
      </c>
      <c r="I185" s="33">
        <v>4230</v>
      </c>
      <c r="J185" s="33">
        <v>4008</v>
      </c>
      <c r="K185" s="33">
        <v>4516</v>
      </c>
      <c r="L185" s="33">
        <v>4158</v>
      </c>
      <c r="M185" s="33">
        <v>4512</v>
      </c>
      <c r="N185" s="33">
        <v>3906</v>
      </c>
      <c r="O185" s="33">
        <v>4487</v>
      </c>
      <c r="P185" s="33">
        <v>4591</v>
      </c>
      <c r="Q185" s="34">
        <v>48950</v>
      </c>
    </row>
    <row r="186" spans="1:17">
      <c r="A186" s="33" t="s">
        <v>317</v>
      </c>
      <c r="B186" s="33" t="s">
        <v>19</v>
      </c>
      <c r="C186" s="35" t="s">
        <v>18</v>
      </c>
      <c r="D186" s="34">
        <v>2020</v>
      </c>
      <c r="E186" s="33">
        <v>3810</v>
      </c>
      <c r="F186" s="33">
        <v>3708</v>
      </c>
      <c r="G186" s="33">
        <v>3339</v>
      </c>
      <c r="H186" s="33">
        <v>3057</v>
      </c>
      <c r="I186" s="33">
        <v>2856</v>
      </c>
      <c r="J186" s="33">
        <v>3452</v>
      </c>
      <c r="K186" s="33">
        <v>5560</v>
      </c>
      <c r="L186" s="33">
        <v>4286</v>
      </c>
      <c r="M186" s="33">
        <v>3745</v>
      </c>
      <c r="N186" s="33">
        <v>4568</v>
      </c>
      <c r="O186" s="33">
        <v>4702</v>
      </c>
      <c r="P186" s="33">
        <v>7621</v>
      </c>
      <c r="Q186" s="34">
        <v>50704</v>
      </c>
    </row>
    <row r="187" spans="1:17">
      <c r="A187" s="33" t="s">
        <v>318</v>
      </c>
      <c r="B187" s="33" t="s">
        <v>21</v>
      </c>
      <c r="C187" s="35" t="s">
        <v>20</v>
      </c>
      <c r="D187" s="34">
        <v>2020</v>
      </c>
      <c r="E187" s="33">
        <v>4428</v>
      </c>
      <c r="F187" s="33">
        <v>6328</v>
      </c>
      <c r="G187" s="33">
        <v>6801</v>
      </c>
      <c r="H187" s="33">
        <v>3788</v>
      </c>
      <c r="I187" s="33">
        <v>8609</v>
      </c>
      <c r="J187" s="33">
        <v>9141</v>
      </c>
      <c r="K187" s="33">
        <v>9798</v>
      </c>
      <c r="L187" s="33">
        <v>7623</v>
      </c>
      <c r="M187" s="33">
        <v>9037</v>
      </c>
      <c r="N187" s="33">
        <v>6733</v>
      </c>
      <c r="O187" s="33">
        <v>7577</v>
      </c>
      <c r="P187" s="33">
        <v>9287</v>
      </c>
      <c r="Q187" s="34">
        <v>89150</v>
      </c>
    </row>
    <row r="188" spans="1:17">
      <c r="A188" s="33" t="s">
        <v>319</v>
      </c>
      <c r="B188" s="33" t="s">
        <v>23</v>
      </c>
      <c r="C188" s="35" t="s">
        <v>22</v>
      </c>
      <c r="D188" s="34">
        <v>2020</v>
      </c>
      <c r="E188" s="33">
        <v>17335</v>
      </c>
      <c r="F188" s="33">
        <v>17330</v>
      </c>
      <c r="G188" s="33">
        <v>12730</v>
      </c>
      <c r="H188" s="33">
        <v>9311</v>
      </c>
      <c r="I188" s="33">
        <v>11156</v>
      </c>
      <c r="J188" s="33">
        <v>16145</v>
      </c>
      <c r="K188" s="33">
        <v>20453</v>
      </c>
      <c r="L188" s="33">
        <v>16783</v>
      </c>
      <c r="M188" s="33">
        <v>18696</v>
      </c>
      <c r="N188" s="33">
        <v>16572</v>
      </c>
      <c r="O188" s="33">
        <v>19669</v>
      </c>
      <c r="P188" s="33">
        <v>18070</v>
      </c>
      <c r="Q188" s="34">
        <v>194250</v>
      </c>
    </row>
    <row r="189" spans="1:17">
      <c r="A189" s="33" t="s">
        <v>320</v>
      </c>
      <c r="B189" s="33" t="s">
        <v>25</v>
      </c>
      <c r="C189" s="35" t="s">
        <v>24</v>
      </c>
      <c r="D189" s="34">
        <v>2020</v>
      </c>
      <c r="E189" s="33">
        <v>958</v>
      </c>
      <c r="F189" s="33">
        <v>774</v>
      </c>
      <c r="G189" s="33">
        <v>890</v>
      </c>
      <c r="H189" s="33">
        <v>380</v>
      </c>
      <c r="I189" s="33">
        <v>554</v>
      </c>
      <c r="J189" s="33">
        <v>1064</v>
      </c>
      <c r="K189" s="33">
        <v>1290</v>
      </c>
      <c r="L189" s="33">
        <v>1060</v>
      </c>
      <c r="M189" s="33">
        <v>1203</v>
      </c>
      <c r="N189" s="33">
        <v>1081</v>
      </c>
      <c r="O189" s="33">
        <v>1043</v>
      </c>
      <c r="P189" s="33">
        <v>1399</v>
      </c>
      <c r="Q189" s="34">
        <v>11696</v>
      </c>
    </row>
    <row r="190" spans="1:17">
      <c r="A190" s="33" t="s">
        <v>321</v>
      </c>
      <c r="B190" s="33" t="s">
        <v>27</v>
      </c>
      <c r="C190" s="35" t="s">
        <v>26</v>
      </c>
      <c r="D190" s="34">
        <v>2020</v>
      </c>
      <c r="E190" s="33">
        <v>8217</v>
      </c>
      <c r="F190" s="33">
        <v>8534</v>
      </c>
      <c r="G190" s="33">
        <v>5981</v>
      </c>
      <c r="H190" s="33">
        <v>3253</v>
      </c>
      <c r="I190" s="33">
        <v>5749</v>
      </c>
      <c r="J190" s="33">
        <v>6414</v>
      </c>
      <c r="K190" s="33">
        <v>11060</v>
      </c>
      <c r="L190" s="33">
        <v>10964</v>
      </c>
      <c r="M190" s="33">
        <v>11744</v>
      </c>
      <c r="N190" s="33">
        <v>10458</v>
      </c>
      <c r="O190" s="33">
        <v>9936</v>
      </c>
      <c r="P190" s="33">
        <v>12741</v>
      </c>
      <c r="Q190" s="34">
        <v>105051</v>
      </c>
    </row>
    <row r="191" spans="1:17">
      <c r="A191" s="33" t="s">
        <v>322</v>
      </c>
      <c r="B191" s="33" t="s">
        <v>29</v>
      </c>
      <c r="C191" s="35" t="s">
        <v>28</v>
      </c>
      <c r="D191" s="34">
        <v>2020</v>
      </c>
      <c r="E191" s="33">
        <v>4617</v>
      </c>
      <c r="F191" s="33">
        <v>5617</v>
      </c>
      <c r="G191" s="33">
        <v>4785</v>
      </c>
      <c r="H191" s="33">
        <v>3158</v>
      </c>
      <c r="I191" s="33">
        <v>3612</v>
      </c>
      <c r="J191" s="33">
        <v>4110</v>
      </c>
      <c r="K191" s="33">
        <v>7970</v>
      </c>
      <c r="L191" s="33">
        <v>6185</v>
      </c>
      <c r="M191" s="33">
        <v>6899</v>
      </c>
      <c r="N191" s="33">
        <v>6352</v>
      </c>
      <c r="O191" s="33">
        <v>5600</v>
      </c>
      <c r="P191" s="33">
        <v>5391</v>
      </c>
      <c r="Q191" s="34">
        <v>64296</v>
      </c>
    </row>
    <row r="192" spans="1:17">
      <c r="A192" s="33" t="s">
        <v>323</v>
      </c>
      <c r="B192" s="33" t="s">
        <v>31</v>
      </c>
      <c r="C192" s="35" t="s">
        <v>30</v>
      </c>
      <c r="D192" s="34">
        <v>2020</v>
      </c>
      <c r="E192" s="33">
        <v>1591</v>
      </c>
      <c r="F192" s="33">
        <v>868</v>
      </c>
      <c r="G192" s="33">
        <v>1244</v>
      </c>
      <c r="H192" s="33">
        <v>963</v>
      </c>
      <c r="I192" s="33">
        <v>1050</v>
      </c>
      <c r="J192" s="33">
        <v>921</v>
      </c>
      <c r="K192" s="33">
        <v>848</v>
      </c>
      <c r="L192" s="33">
        <v>701</v>
      </c>
      <c r="M192" s="33">
        <v>1034</v>
      </c>
      <c r="N192" s="33">
        <v>1245</v>
      </c>
      <c r="O192" s="33">
        <v>1254</v>
      </c>
      <c r="P192" s="33">
        <v>1265</v>
      </c>
      <c r="Q192" s="34">
        <v>12984</v>
      </c>
    </row>
    <row r="193" spans="1:17">
      <c r="A193" s="33" t="s">
        <v>324</v>
      </c>
      <c r="B193" s="33" t="s">
        <v>33</v>
      </c>
      <c r="C193" s="35" t="s">
        <v>32</v>
      </c>
      <c r="D193" s="34">
        <v>2020</v>
      </c>
      <c r="E193" s="33">
        <v>3526</v>
      </c>
      <c r="F193" s="33">
        <v>3515</v>
      </c>
      <c r="G193" s="33">
        <v>3048</v>
      </c>
      <c r="H193" s="33">
        <v>1370</v>
      </c>
      <c r="I193" s="33">
        <v>2734</v>
      </c>
      <c r="J193" s="33">
        <v>2986</v>
      </c>
      <c r="K193" s="33">
        <v>3848</v>
      </c>
      <c r="L193" s="33">
        <v>3166</v>
      </c>
      <c r="M193" s="33">
        <v>4779</v>
      </c>
      <c r="N193" s="33">
        <v>3800</v>
      </c>
      <c r="O193" s="33">
        <v>5928</v>
      </c>
      <c r="P193" s="33">
        <v>5646</v>
      </c>
      <c r="Q193" s="34">
        <v>44346</v>
      </c>
    </row>
    <row r="194" spans="1:17">
      <c r="A194" s="33" t="s">
        <v>325</v>
      </c>
      <c r="B194" s="33" t="s">
        <v>34</v>
      </c>
      <c r="C194" s="35" t="s">
        <v>35</v>
      </c>
      <c r="D194" s="34">
        <v>2020</v>
      </c>
      <c r="E194" s="33">
        <v>26034</v>
      </c>
      <c r="F194" s="33">
        <v>23577</v>
      </c>
      <c r="G194" s="33">
        <v>20132</v>
      </c>
      <c r="H194" s="33">
        <v>8508</v>
      </c>
      <c r="I194" s="33">
        <v>17134</v>
      </c>
      <c r="J194" s="33">
        <v>21970</v>
      </c>
      <c r="K194" s="33">
        <v>34393</v>
      </c>
      <c r="L194" s="33">
        <v>27906</v>
      </c>
      <c r="M194" s="33">
        <v>27360</v>
      </c>
      <c r="N194" s="33">
        <v>32698</v>
      </c>
      <c r="O194" s="33">
        <v>32869</v>
      </c>
      <c r="P194" s="33">
        <v>30604</v>
      </c>
      <c r="Q194" s="34">
        <v>303185</v>
      </c>
    </row>
    <row r="195" spans="1:17">
      <c r="A195" s="33" t="s">
        <v>326</v>
      </c>
      <c r="B195" s="33" t="s">
        <v>36</v>
      </c>
      <c r="C195" s="35" t="s">
        <v>37</v>
      </c>
      <c r="D195" s="34">
        <v>2020</v>
      </c>
      <c r="E195" s="33">
        <v>3095</v>
      </c>
      <c r="F195" s="33">
        <v>2792</v>
      </c>
      <c r="G195" s="33">
        <v>3717</v>
      </c>
      <c r="H195" s="33">
        <v>2248</v>
      </c>
      <c r="I195" s="33">
        <v>1853</v>
      </c>
      <c r="J195" s="33">
        <v>3239</v>
      </c>
      <c r="K195" s="33">
        <v>5892</v>
      </c>
      <c r="L195" s="33">
        <v>4070</v>
      </c>
      <c r="M195" s="33">
        <v>4780</v>
      </c>
      <c r="N195" s="33">
        <v>4347</v>
      </c>
      <c r="O195" s="33">
        <v>3634</v>
      </c>
      <c r="P195" s="33">
        <v>4485</v>
      </c>
      <c r="Q195" s="34">
        <v>44152</v>
      </c>
    </row>
    <row r="196" spans="1:17">
      <c r="A196" s="33" t="s">
        <v>327</v>
      </c>
      <c r="B196" s="33" t="s">
        <v>39</v>
      </c>
      <c r="C196" s="35" t="s">
        <v>38</v>
      </c>
      <c r="D196" s="34">
        <v>2020</v>
      </c>
      <c r="E196" s="33">
        <v>4228</v>
      </c>
      <c r="F196" s="33">
        <v>4247</v>
      </c>
      <c r="G196" s="33">
        <v>4313</v>
      </c>
      <c r="H196" s="33">
        <v>2641</v>
      </c>
      <c r="I196" s="33">
        <v>4139</v>
      </c>
      <c r="J196" s="33">
        <v>4654</v>
      </c>
      <c r="K196" s="33">
        <v>4949</v>
      </c>
      <c r="L196" s="33">
        <v>3485</v>
      </c>
      <c r="M196" s="33">
        <v>3518</v>
      </c>
      <c r="N196" s="33">
        <v>3432</v>
      </c>
      <c r="O196" s="33">
        <v>2910</v>
      </c>
      <c r="P196" s="33">
        <v>2469</v>
      </c>
      <c r="Q196" s="34">
        <v>44985</v>
      </c>
    </row>
    <row r="197" spans="1:17">
      <c r="A197" s="33" t="s">
        <v>328</v>
      </c>
      <c r="B197" s="33" t="s">
        <v>41</v>
      </c>
      <c r="C197" s="35" t="s">
        <v>40</v>
      </c>
      <c r="D197" s="34">
        <v>2020</v>
      </c>
      <c r="E197" s="33">
        <v>2983</v>
      </c>
      <c r="F197" s="33">
        <v>3330</v>
      </c>
      <c r="G197" s="33">
        <v>3825</v>
      </c>
      <c r="H197" s="33">
        <v>1086</v>
      </c>
      <c r="I197" s="33">
        <v>1570</v>
      </c>
      <c r="J197" s="33">
        <v>2477</v>
      </c>
      <c r="K197" s="33">
        <v>3473</v>
      </c>
      <c r="L197" s="33">
        <v>2953</v>
      </c>
      <c r="M197" s="33">
        <v>3628</v>
      </c>
      <c r="N197" s="33">
        <v>2616</v>
      </c>
      <c r="O197" s="33">
        <v>2975</v>
      </c>
      <c r="P197" s="33">
        <v>3849</v>
      </c>
      <c r="Q197" s="34">
        <v>34765</v>
      </c>
    </row>
    <row r="198" spans="1:17">
      <c r="A198" s="33" t="s">
        <v>329</v>
      </c>
      <c r="B198" s="33" t="s">
        <v>43</v>
      </c>
      <c r="C198" s="35" t="s">
        <v>42</v>
      </c>
      <c r="D198" s="34">
        <v>2020</v>
      </c>
      <c r="E198" s="33">
        <v>12279</v>
      </c>
      <c r="F198" s="33">
        <v>14031</v>
      </c>
      <c r="G198" s="33">
        <v>10851</v>
      </c>
      <c r="H198" s="33">
        <v>5153</v>
      </c>
      <c r="I198" s="33">
        <v>8742</v>
      </c>
      <c r="J198" s="33">
        <v>9764</v>
      </c>
      <c r="K198" s="33">
        <v>11746</v>
      </c>
      <c r="L198" s="33">
        <v>9499</v>
      </c>
      <c r="M198" s="33">
        <v>13388</v>
      </c>
      <c r="N198" s="33">
        <v>16867</v>
      </c>
      <c r="O198" s="33">
        <v>18338</v>
      </c>
      <c r="P198" s="33">
        <v>15561</v>
      </c>
      <c r="Q198" s="34">
        <v>146219</v>
      </c>
    </row>
    <row r="199" spans="1:17">
      <c r="A199" s="33" t="s">
        <v>330</v>
      </c>
      <c r="B199" s="33" t="s">
        <v>45</v>
      </c>
      <c r="C199" s="35" t="s">
        <v>44</v>
      </c>
      <c r="D199" s="34">
        <v>2020</v>
      </c>
      <c r="E199" s="33">
        <v>5135</v>
      </c>
      <c r="F199" s="33">
        <v>4339</v>
      </c>
      <c r="G199" s="33">
        <v>3157</v>
      </c>
      <c r="H199" s="33">
        <v>2373</v>
      </c>
      <c r="I199" s="33">
        <v>3899</v>
      </c>
      <c r="J199" s="33">
        <v>4815</v>
      </c>
      <c r="K199" s="33">
        <v>5523</v>
      </c>
      <c r="L199" s="33">
        <v>4746</v>
      </c>
      <c r="M199" s="33">
        <v>5247</v>
      </c>
      <c r="N199" s="33">
        <v>5054</v>
      </c>
      <c r="O199" s="33">
        <v>5828</v>
      </c>
      <c r="P199" s="33">
        <v>5285</v>
      </c>
      <c r="Q199" s="34">
        <v>55401</v>
      </c>
    </row>
    <row r="200" spans="1:17">
      <c r="A200" s="33" t="s">
        <v>331</v>
      </c>
      <c r="B200" s="33" t="s">
        <v>47</v>
      </c>
      <c r="C200" s="35" t="s">
        <v>46</v>
      </c>
      <c r="D200" s="34">
        <v>2020</v>
      </c>
      <c r="E200" s="33">
        <v>2012</v>
      </c>
      <c r="F200" s="33">
        <v>1734</v>
      </c>
      <c r="G200" s="33">
        <v>1941</v>
      </c>
      <c r="H200" s="33">
        <v>1326</v>
      </c>
      <c r="I200" s="33">
        <v>1745</v>
      </c>
      <c r="J200" s="33">
        <v>2407</v>
      </c>
      <c r="K200" s="33">
        <v>3143</v>
      </c>
      <c r="L200" s="33">
        <v>1712</v>
      </c>
      <c r="M200" s="33">
        <v>2016</v>
      </c>
      <c r="N200" s="33">
        <v>2711</v>
      </c>
      <c r="O200" s="33">
        <v>2759</v>
      </c>
      <c r="P200" s="33">
        <v>2813</v>
      </c>
      <c r="Q200" s="34">
        <v>26319</v>
      </c>
    </row>
    <row r="201" spans="1:17">
      <c r="A201" s="33" t="s">
        <v>332</v>
      </c>
      <c r="B201" s="33" t="s">
        <v>49</v>
      </c>
      <c r="C201" s="35" t="s">
        <v>48</v>
      </c>
      <c r="D201" s="34">
        <v>2020</v>
      </c>
      <c r="E201" s="33">
        <v>9936</v>
      </c>
      <c r="F201" s="33">
        <v>9420</v>
      </c>
      <c r="G201" s="33">
        <v>6270</v>
      </c>
      <c r="H201" s="33">
        <v>4742</v>
      </c>
      <c r="I201" s="33">
        <v>6869</v>
      </c>
      <c r="J201" s="33">
        <v>10642</v>
      </c>
      <c r="K201" s="33">
        <v>12839</v>
      </c>
      <c r="L201" s="33">
        <v>11435</v>
      </c>
      <c r="M201" s="33">
        <v>12115</v>
      </c>
      <c r="N201" s="33">
        <v>12940</v>
      </c>
      <c r="O201" s="33">
        <v>13775</v>
      </c>
      <c r="P201" s="33">
        <v>14335</v>
      </c>
      <c r="Q201" s="34">
        <v>125318</v>
      </c>
    </row>
    <row r="202" spans="1:17">
      <c r="A202" s="33" t="s">
        <v>333</v>
      </c>
      <c r="B202" s="33" t="s">
        <v>51</v>
      </c>
      <c r="C202" s="35" t="s">
        <v>50</v>
      </c>
      <c r="D202" s="34">
        <v>2020</v>
      </c>
      <c r="E202" s="33">
        <v>10416</v>
      </c>
      <c r="F202" s="33">
        <v>11225</v>
      </c>
      <c r="G202" s="33">
        <v>9052</v>
      </c>
      <c r="H202" s="33">
        <v>4827</v>
      </c>
      <c r="I202" s="33">
        <v>5494</v>
      </c>
      <c r="J202" s="33">
        <v>8993</v>
      </c>
      <c r="K202" s="33">
        <v>12262</v>
      </c>
      <c r="L202" s="33">
        <v>10907</v>
      </c>
      <c r="M202" s="33">
        <v>11717</v>
      </c>
      <c r="N202" s="33">
        <v>9944</v>
      </c>
      <c r="O202" s="33">
        <v>9291</v>
      </c>
      <c r="P202" s="33">
        <v>10436</v>
      </c>
      <c r="Q202" s="34">
        <v>114564</v>
      </c>
    </row>
    <row r="203" spans="1:17">
      <c r="A203" s="33" t="s">
        <v>334</v>
      </c>
      <c r="B203" s="33" t="s">
        <v>53</v>
      </c>
      <c r="C203" s="35" t="s">
        <v>52</v>
      </c>
      <c r="D203" s="34">
        <v>2020</v>
      </c>
      <c r="E203" s="33">
        <v>14295</v>
      </c>
      <c r="F203" s="33">
        <v>14870</v>
      </c>
      <c r="G203" s="33">
        <v>12113</v>
      </c>
      <c r="H203" s="33">
        <v>7227</v>
      </c>
      <c r="I203" s="33">
        <v>9768</v>
      </c>
      <c r="J203" s="33">
        <v>13595</v>
      </c>
      <c r="K203" s="33">
        <v>22084</v>
      </c>
      <c r="L203" s="33">
        <v>15686</v>
      </c>
      <c r="M203" s="33">
        <v>18152</v>
      </c>
      <c r="N203" s="33">
        <v>17151</v>
      </c>
      <c r="O203" s="33">
        <v>17094</v>
      </c>
      <c r="P203" s="33">
        <v>19163</v>
      </c>
      <c r="Q203" s="34">
        <v>181198</v>
      </c>
    </row>
    <row r="204" spans="1:17">
      <c r="A204" s="33" t="s">
        <v>335</v>
      </c>
      <c r="B204" s="33" t="s">
        <v>54</v>
      </c>
      <c r="C204" s="35" t="s">
        <v>55</v>
      </c>
      <c r="D204" s="34">
        <v>2020</v>
      </c>
      <c r="E204" s="33">
        <v>108</v>
      </c>
      <c r="F204" s="33">
        <v>695</v>
      </c>
      <c r="G204" s="33">
        <v>641</v>
      </c>
      <c r="H204" s="33">
        <v>265</v>
      </c>
      <c r="I204" s="33">
        <v>379</v>
      </c>
      <c r="J204" s="33">
        <v>580</v>
      </c>
      <c r="K204" s="33">
        <v>1806</v>
      </c>
      <c r="L204" s="33">
        <v>1379</v>
      </c>
      <c r="M204" s="33">
        <v>1661</v>
      </c>
      <c r="N204" s="33">
        <v>2441</v>
      </c>
      <c r="O204" s="33">
        <v>3018</v>
      </c>
      <c r="P204" s="33">
        <v>3078</v>
      </c>
      <c r="Q204" s="34">
        <v>16051</v>
      </c>
    </row>
    <row r="205" spans="1:17">
      <c r="A205" s="33" t="s">
        <v>336</v>
      </c>
      <c r="B205" s="33" t="s">
        <v>56</v>
      </c>
      <c r="C205" s="35" t="s">
        <v>135</v>
      </c>
      <c r="D205" s="34">
        <v>2020</v>
      </c>
      <c r="E205" s="33">
        <v>131</v>
      </c>
      <c r="F205" s="33">
        <v>119</v>
      </c>
      <c r="G205" s="33">
        <v>127</v>
      </c>
      <c r="H205" s="33">
        <v>72</v>
      </c>
      <c r="I205" s="33">
        <v>160</v>
      </c>
      <c r="J205" s="33">
        <v>151</v>
      </c>
      <c r="K205" s="33">
        <v>268</v>
      </c>
      <c r="L205" s="33">
        <v>183</v>
      </c>
      <c r="M205" s="33">
        <v>142</v>
      </c>
      <c r="N205" s="33">
        <v>131</v>
      </c>
      <c r="O205" s="33">
        <v>116</v>
      </c>
      <c r="P205" s="33">
        <v>115</v>
      </c>
      <c r="Q205" s="34">
        <v>1715</v>
      </c>
    </row>
    <row r="206" spans="1:17">
      <c r="A206" s="33" t="s">
        <v>337</v>
      </c>
      <c r="B206" s="33" t="s">
        <v>58</v>
      </c>
      <c r="C206" s="35" t="s">
        <v>57</v>
      </c>
      <c r="D206" s="34">
        <v>2020</v>
      </c>
      <c r="E206" s="33">
        <v>372</v>
      </c>
      <c r="F206" s="33">
        <v>449</v>
      </c>
      <c r="G206" s="33">
        <v>522</v>
      </c>
      <c r="H206" s="33">
        <v>260</v>
      </c>
      <c r="I206" s="33">
        <v>485</v>
      </c>
      <c r="J206" s="33">
        <v>352</v>
      </c>
      <c r="K206" s="33">
        <v>749</v>
      </c>
      <c r="L206" s="33">
        <v>434</v>
      </c>
      <c r="M206" s="33">
        <v>663</v>
      </c>
      <c r="N206" s="33">
        <v>411</v>
      </c>
      <c r="O206" s="33">
        <v>357</v>
      </c>
      <c r="P206" s="33">
        <v>353</v>
      </c>
      <c r="Q206" s="34">
        <v>5407</v>
      </c>
    </row>
    <row r="207" spans="1:17">
      <c r="A207" s="33" t="s">
        <v>338</v>
      </c>
      <c r="B207" s="33" t="s">
        <v>60</v>
      </c>
      <c r="C207" s="35" t="s">
        <v>59</v>
      </c>
      <c r="D207" s="34">
        <v>2020</v>
      </c>
      <c r="E207" s="33">
        <v>1304</v>
      </c>
      <c r="F207" s="33">
        <v>2082</v>
      </c>
      <c r="G207" s="33">
        <v>1976</v>
      </c>
      <c r="H207" s="33">
        <v>912</v>
      </c>
      <c r="I207" s="33">
        <v>1273</v>
      </c>
      <c r="J207" s="33">
        <v>1212</v>
      </c>
      <c r="K207" s="33">
        <v>2135</v>
      </c>
      <c r="L207" s="33">
        <v>1867</v>
      </c>
      <c r="M207" s="33">
        <v>2866</v>
      </c>
      <c r="N207" s="33">
        <v>2272</v>
      </c>
      <c r="O207" s="33">
        <v>2316</v>
      </c>
      <c r="P207" s="33">
        <v>2200</v>
      </c>
      <c r="Q207" s="34">
        <v>22415</v>
      </c>
    </row>
    <row r="208" spans="1:17">
      <c r="A208" s="33" t="s">
        <v>339</v>
      </c>
      <c r="B208" s="33" t="s">
        <v>62</v>
      </c>
      <c r="C208" s="35" t="s">
        <v>61</v>
      </c>
      <c r="D208" s="34">
        <v>2020</v>
      </c>
      <c r="E208" s="33">
        <v>5488</v>
      </c>
      <c r="F208" s="33">
        <v>5950</v>
      </c>
      <c r="G208" s="33">
        <v>5339</v>
      </c>
      <c r="H208" s="33">
        <v>3780</v>
      </c>
      <c r="I208" s="33">
        <v>4199</v>
      </c>
      <c r="J208" s="33">
        <v>4973</v>
      </c>
      <c r="K208" s="33">
        <v>7512</v>
      </c>
      <c r="L208" s="33">
        <v>7170</v>
      </c>
      <c r="M208" s="33">
        <v>7796</v>
      </c>
      <c r="N208" s="33">
        <v>7979</v>
      </c>
      <c r="O208" s="33">
        <v>8498</v>
      </c>
      <c r="P208" s="33">
        <v>8492</v>
      </c>
      <c r="Q208" s="34">
        <v>77176</v>
      </c>
    </row>
    <row r="209" spans="1:17">
      <c r="A209" s="33" t="s">
        <v>340</v>
      </c>
      <c r="B209" s="33" t="s">
        <v>63</v>
      </c>
      <c r="C209" s="35" t="s">
        <v>64</v>
      </c>
      <c r="D209" s="34">
        <v>2020</v>
      </c>
      <c r="E209" s="33">
        <v>3314</v>
      </c>
      <c r="F209" s="33">
        <v>4301</v>
      </c>
      <c r="G209" s="33">
        <v>3751</v>
      </c>
      <c r="H209" s="33">
        <v>2462</v>
      </c>
      <c r="I209" s="33">
        <v>2840</v>
      </c>
      <c r="J209" s="33">
        <v>4647</v>
      </c>
      <c r="K209" s="33">
        <v>4557</v>
      </c>
      <c r="L209" s="33">
        <v>2672</v>
      </c>
      <c r="M209" s="33">
        <v>3773</v>
      </c>
      <c r="N209" s="33">
        <v>4571</v>
      </c>
      <c r="O209" s="33">
        <v>4615</v>
      </c>
      <c r="P209" s="33">
        <v>5691</v>
      </c>
      <c r="Q209" s="34">
        <v>47194</v>
      </c>
    </row>
    <row r="210" spans="1:17">
      <c r="A210" s="33" t="s">
        <v>341</v>
      </c>
      <c r="B210" s="33" t="s">
        <v>66</v>
      </c>
      <c r="C210" s="35" t="s">
        <v>65</v>
      </c>
      <c r="D210" s="34">
        <v>2020</v>
      </c>
      <c r="E210" s="33">
        <v>48744</v>
      </c>
      <c r="F210" s="33">
        <v>44405</v>
      </c>
      <c r="G210" s="33">
        <v>40643</v>
      </c>
      <c r="H210" s="33">
        <v>20741</v>
      </c>
      <c r="I210" s="33">
        <v>29568</v>
      </c>
      <c r="J210" s="33">
        <v>39126</v>
      </c>
      <c r="K210" s="33">
        <v>59714</v>
      </c>
      <c r="L210" s="33">
        <v>43842</v>
      </c>
      <c r="M210" s="33">
        <v>40398</v>
      </c>
      <c r="N210" s="33">
        <v>47204</v>
      </c>
      <c r="O210" s="33">
        <v>51087</v>
      </c>
      <c r="P210" s="33">
        <v>60140</v>
      </c>
      <c r="Q210" s="34">
        <v>525612</v>
      </c>
    </row>
    <row r="211" spans="1:17">
      <c r="A211" s="33" t="s">
        <v>342</v>
      </c>
      <c r="B211" s="33" t="s">
        <v>91</v>
      </c>
      <c r="C211" s="35" t="s">
        <v>85</v>
      </c>
      <c r="D211" s="34">
        <v>2020</v>
      </c>
      <c r="E211" s="33">
        <v>1028</v>
      </c>
      <c r="F211" s="33">
        <v>1108</v>
      </c>
      <c r="G211" s="33">
        <v>950</v>
      </c>
      <c r="H211" s="33">
        <v>603</v>
      </c>
      <c r="I211" s="33">
        <v>748</v>
      </c>
      <c r="J211" s="33">
        <v>1310</v>
      </c>
      <c r="K211" s="33">
        <v>1854</v>
      </c>
      <c r="L211" s="33">
        <v>1999</v>
      </c>
      <c r="M211" s="33">
        <v>1788</v>
      </c>
      <c r="N211" s="33">
        <v>1131</v>
      </c>
      <c r="O211" s="33">
        <v>1449</v>
      </c>
      <c r="P211" s="33">
        <v>1719</v>
      </c>
      <c r="Q211" s="34">
        <v>15687</v>
      </c>
    </row>
    <row r="212" spans="1:17">
      <c r="A212" s="33" t="s">
        <v>343</v>
      </c>
      <c r="B212" s="33" t="s">
        <v>92</v>
      </c>
      <c r="C212" s="35" t="s">
        <v>86</v>
      </c>
      <c r="D212" s="34">
        <v>2020</v>
      </c>
      <c r="E212" s="33">
        <v>887</v>
      </c>
      <c r="F212" s="33">
        <v>667</v>
      </c>
      <c r="G212" s="33">
        <v>719</v>
      </c>
      <c r="H212" s="33">
        <v>602</v>
      </c>
      <c r="I212" s="33">
        <v>500</v>
      </c>
      <c r="J212" s="33">
        <v>520</v>
      </c>
      <c r="K212" s="33">
        <v>470</v>
      </c>
      <c r="L212" s="33">
        <v>298</v>
      </c>
      <c r="M212" s="33">
        <v>532</v>
      </c>
      <c r="N212" s="33">
        <v>412</v>
      </c>
      <c r="O212" s="33">
        <v>483</v>
      </c>
      <c r="P212" s="33">
        <v>903</v>
      </c>
      <c r="Q212" s="34">
        <v>6993</v>
      </c>
    </row>
    <row r="213" spans="1:17">
      <c r="A213" s="33" t="s">
        <v>344</v>
      </c>
      <c r="B213" s="33" t="s">
        <v>93</v>
      </c>
      <c r="C213" s="35" t="s">
        <v>87</v>
      </c>
      <c r="D213" s="34">
        <v>2020</v>
      </c>
      <c r="E213" s="33">
        <v>254</v>
      </c>
      <c r="F213" s="33">
        <v>255</v>
      </c>
      <c r="G213" s="33">
        <v>151</v>
      </c>
      <c r="H213" s="33">
        <v>207</v>
      </c>
      <c r="I213" s="33">
        <v>178</v>
      </c>
      <c r="J213" s="33">
        <v>184</v>
      </c>
      <c r="K213" s="33">
        <v>235</v>
      </c>
      <c r="L213" s="33">
        <v>262</v>
      </c>
      <c r="M213" s="33">
        <v>418</v>
      </c>
      <c r="N213" s="33">
        <v>359</v>
      </c>
      <c r="O213" s="33">
        <v>324</v>
      </c>
      <c r="P213" s="33">
        <v>419</v>
      </c>
      <c r="Q213" s="34">
        <v>3246</v>
      </c>
    </row>
    <row r="214" spans="1:17">
      <c r="A214" s="33" t="s">
        <v>345</v>
      </c>
      <c r="B214" s="33" t="s">
        <v>94</v>
      </c>
      <c r="C214" s="35" t="s">
        <v>88</v>
      </c>
      <c r="D214" s="34">
        <v>2020</v>
      </c>
      <c r="E214" s="33">
        <v>391</v>
      </c>
      <c r="F214" s="33">
        <v>262</v>
      </c>
      <c r="G214" s="33">
        <v>276</v>
      </c>
      <c r="H214" s="33">
        <v>130</v>
      </c>
      <c r="I214" s="33">
        <v>200</v>
      </c>
      <c r="J214" s="33">
        <v>241</v>
      </c>
      <c r="K214" s="33">
        <v>268</v>
      </c>
      <c r="L214" s="33">
        <v>263</v>
      </c>
      <c r="M214" s="33">
        <v>333</v>
      </c>
      <c r="N214" s="33">
        <v>397</v>
      </c>
      <c r="O214" s="33">
        <v>332</v>
      </c>
      <c r="P214" s="33">
        <v>437</v>
      </c>
      <c r="Q214" s="34">
        <v>3530</v>
      </c>
    </row>
    <row r="215" spans="1:17">
      <c r="A215" s="33" t="s">
        <v>346</v>
      </c>
      <c r="B215" s="33" t="s">
        <v>95</v>
      </c>
      <c r="C215" s="35" t="s">
        <v>89</v>
      </c>
      <c r="D215" s="34">
        <v>2020</v>
      </c>
      <c r="E215" s="33">
        <v>367</v>
      </c>
      <c r="F215" s="33">
        <v>685</v>
      </c>
      <c r="G215" s="33">
        <v>2263</v>
      </c>
      <c r="H215" s="33">
        <v>635</v>
      </c>
      <c r="I215" s="33">
        <v>312</v>
      </c>
      <c r="J215" s="33">
        <v>841</v>
      </c>
      <c r="K215" s="33">
        <v>203</v>
      </c>
      <c r="L215" s="33">
        <v>2846</v>
      </c>
      <c r="M215" s="33">
        <v>3065</v>
      </c>
      <c r="N215" s="33">
        <v>252</v>
      </c>
      <c r="O215" s="33">
        <v>1680</v>
      </c>
      <c r="P215" s="33">
        <v>3545</v>
      </c>
      <c r="Q215" s="34">
        <v>16694</v>
      </c>
    </row>
    <row r="216" spans="1:17">
      <c r="A216" s="33" t="s">
        <v>347</v>
      </c>
      <c r="B216" s="33" t="s">
        <v>96</v>
      </c>
      <c r="C216" s="35" t="s">
        <v>97</v>
      </c>
      <c r="D216" s="34">
        <v>2020</v>
      </c>
      <c r="E216" s="33">
        <v>366</v>
      </c>
      <c r="F216" s="33">
        <v>222</v>
      </c>
      <c r="G216" s="33">
        <v>217</v>
      </c>
      <c r="H216" s="33">
        <v>164</v>
      </c>
      <c r="I216" s="33">
        <v>200</v>
      </c>
      <c r="J216" s="33">
        <v>181</v>
      </c>
      <c r="K216" s="33">
        <v>239</v>
      </c>
      <c r="L216" s="33">
        <v>244</v>
      </c>
      <c r="M216" s="33">
        <v>103</v>
      </c>
      <c r="N216" s="33">
        <v>182</v>
      </c>
      <c r="O216" s="33">
        <v>268</v>
      </c>
      <c r="P216" s="33">
        <v>387</v>
      </c>
      <c r="Q216" s="34">
        <v>2773</v>
      </c>
    </row>
    <row r="217" spans="1:17">
      <c r="A217" s="33" t="s">
        <v>348</v>
      </c>
      <c r="B217" s="33" t="s">
        <v>67</v>
      </c>
      <c r="C217" s="35" t="s">
        <v>68</v>
      </c>
      <c r="D217" s="34">
        <v>2020</v>
      </c>
      <c r="E217" s="33">
        <v>1233</v>
      </c>
      <c r="F217" s="33">
        <v>1310</v>
      </c>
      <c r="G217" s="33">
        <v>1371</v>
      </c>
      <c r="H217" s="33">
        <v>1015</v>
      </c>
      <c r="I217" s="33">
        <v>1188</v>
      </c>
      <c r="J217" s="33">
        <v>1485</v>
      </c>
      <c r="K217" s="33">
        <v>2144</v>
      </c>
      <c r="L217" s="33">
        <v>2306</v>
      </c>
      <c r="M217" s="33">
        <v>1605</v>
      </c>
      <c r="N217" s="33">
        <v>2339</v>
      </c>
      <c r="O217" s="33">
        <v>2257</v>
      </c>
      <c r="P217" s="33">
        <v>2497</v>
      </c>
      <c r="Q217" s="34">
        <v>20750</v>
      </c>
    </row>
    <row r="218" spans="1:17">
      <c r="A218" s="33" t="s">
        <v>98</v>
      </c>
      <c r="B218" s="33" t="s">
        <v>69</v>
      </c>
      <c r="C218" s="35" t="s">
        <v>70</v>
      </c>
      <c r="D218" s="34">
        <v>2020</v>
      </c>
      <c r="E218" s="33">
        <v>246300</v>
      </c>
      <c r="F218" s="41">
        <v>239943</v>
      </c>
      <c r="G218" s="33">
        <v>215119</v>
      </c>
      <c r="H218" s="33">
        <v>120840</v>
      </c>
      <c r="I218" s="33">
        <v>168148</v>
      </c>
      <c r="J218" s="33">
        <v>220272</v>
      </c>
      <c r="K218" s="33">
        <v>314938</v>
      </c>
      <c r="L218" s="33">
        <v>251044</v>
      </c>
      <c r="M218" s="33">
        <v>265227</v>
      </c>
      <c r="N218" s="33">
        <v>274303</v>
      </c>
      <c r="O218" s="33">
        <v>290150</v>
      </c>
      <c r="P218" s="33">
        <v>311394</v>
      </c>
      <c r="Q218" s="34">
        <v>2917678</v>
      </c>
    </row>
    <row r="219" spans="1:17">
      <c r="A219" s="33" t="s">
        <v>349</v>
      </c>
      <c r="B219" s="33" t="s">
        <v>71</v>
      </c>
      <c r="C219" s="35" t="s">
        <v>13</v>
      </c>
      <c r="D219" s="34">
        <v>2021</v>
      </c>
      <c r="E219" s="33">
        <v>11616</v>
      </c>
      <c r="F219" s="33">
        <v>17054</v>
      </c>
      <c r="G219" s="33">
        <v>22235</v>
      </c>
      <c r="H219" s="33">
        <v>16807</v>
      </c>
      <c r="I219" s="33">
        <v>18561</v>
      </c>
      <c r="J219" s="33">
        <v>20124</v>
      </c>
      <c r="K219" s="33">
        <v>17533</v>
      </c>
      <c r="L219" s="33">
        <v>14375</v>
      </c>
      <c r="M219" s="33">
        <v>9934</v>
      </c>
      <c r="N219" s="33">
        <v>8842</v>
      </c>
      <c r="O219" s="33">
        <v>10548</v>
      </c>
      <c r="P219" s="33">
        <v>14248</v>
      </c>
      <c r="Q219" s="34">
        <v>181877</v>
      </c>
    </row>
    <row r="220" spans="1:17">
      <c r="A220" s="33" t="s">
        <v>350</v>
      </c>
      <c r="B220" s="33" t="s">
        <v>14</v>
      </c>
      <c r="C220" s="35" t="s">
        <v>15</v>
      </c>
      <c r="D220" s="34">
        <v>2021</v>
      </c>
      <c r="E220" s="33">
        <v>16479</v>
      </c>
      <c r="F220" s="33">
        <v>16508</v>
      </c>
      <c r="G220" s="33">
        <v>23445</v>
      </c>
      <c r="H220" s="33">
        <v>20441</v>
      </c>
      <c r="I220" s="33">
        <v>19668</v>
      </c>
      <c r="J220" s="33">
        <v>21847</v>
      </c>
      <c r="K220" s="33">
        <v>20437</v>
      </c>
      <c r="L220" s="33">
        <v>16137</v>
      </c>
      <c r="M220" s="33">
        <v>16487</v>
      </c>
      <c r="N220" s="33">
        <v>17452</v>
      </c>
      <c r="O220" s="33">
        <v>16738</v>
      </c>
      <c r="P220" s="33">
        <v>16842</v>
      </c>
      <c r="Q220" s="34">
        <v>222481</v>
      </c>
    </row>
    <row r="221" spans="1:17">
      <c r="A221" s="33" t="s">
        <v>351</v>
      </c>
      <c r="B221" s="33" t="s">
        <v>17</v>
      </c>
      <c r="C221" s="35" t="s">
        <v>16</v>
      </c>
      <c r="D221" s="34">
        <v>2021</v>
      </c>
      <c r="E221" s="33">
        <v>2254</v>
      </c>
      <c r="F221" s="33">
        <v>3290</v>
      </c>
      <c r="G221" s="33">
        <v>4765</v>
      </c>
      <c r="H221" s="33">
        <v>4739</v>
      </c>
      <c r="I221" s="33">
        <v>5273</v>
      </c>
      <c r="J221" s="33">
        <v>5350</v>
      </c>
      <c r="K221" s="33">
        <v>4080</v>
      </c>
      <c r="L221" s="33">
        <v>2925</v>
      </c>
      <c r="M221" s="33">
        <v>2783</v>
      </c>
      <c r="N221" s="33">
        <v>2430</v>
      </c>
      <c r="O221" s="33">
        <v>2357</v>
      </c>
      <c r="P221" s="33">
        <v>2390</v>
      </c>
      <c r="Q221" s="34">
        <v>42636</v>
      </c>
    </row>
    <row r="222" spans="1:17">
      <c r="A222" s="33" t="s">
        <v>352</v>
      </c>
      <c r="B222" s="33" t="s">
        <v>19</v>
      </c>
      <c r="C222" s="35" t="s">
        <v>18</v>
      </c>
      <c r="D222" s="34">
        <v>2021</v>
      </c>
      <c r="E222" s="33">
        <v>1909</v>
      </c>
      <c r="F222" s="33">
        <v>1805</v>
      </c>
      <c r="G222" s="33">
        <v>3354</v>
      </c>
      <c r="H222" s="33">
        <v>3322</v>
      </c>
      <c r="I222" s="33">
        <v>2629</v>
      </c>
      <c r="J222" s="33">
        <v>4051</v>
      </c>
      <c r="K222" s="33">
        <v>4629</v>
      </c>
      <c r="L222" s="33">
        <v>3195</v>
      </c>
      <c r="M222" s="33">
        <v>2978</v>
      </c>
      <c r="N222" s="33">
        <v>3103</v>
      </c>
      <c r="O222" s="33">
        <v>3807</v>
      </c>
      <c r="P222" s="33">
        <v>5556</v>
      </c>
      <c r="Q222" s="34">
        <v>40338</v>
      </c>
    </row>
    <row r="223" spans="1:17">
      <c r="A223" s="33" t="s">
        <v>353</v>
      </c>
      <c r="B223" s="33" t="s">
        <v>21</v>
      </c>
      <c r="C223" s="35" t="s">
        <v>20</v>
      </c>
      <c r="D223" s="34">
        <v>2021</v>
      </c>
      <c r="E223" s="33">
        <v>3773</v>
      </c>
      <c r="F223" s="33">
        <v>4993</v>
      </c>
      <c r="G223" s="33">
        <v>10130</v>
      </c>
      <c r="H223" s="33">
        <v>7109</v>
      </c>
      <c r="I223" s="33">
        <v>9145</v>
      </c>
      <c r="J223" s="33">
        <v>9364</v>
      </c>
      <c r="K223" s="33">
        <v>7586</v>
      </c>
      <c r="L223" s="33">
        <v>6872</v>
      </c>
      <c r="M223" s="33">
        <v>6205</v>
      </c>
      <c r="N223" s="33">
        <v>5394</v>
      </c>
      <c r="O223" s="33">
        <v>6294</v>
      </c>
      <c r="P223" s="33">
        <v>5918</v>
      </c>
      <c r="Q223" s="34">
        <v>82783</v>
      </c>
    </row>
    <row r="224" spans="1:17">
      <c r="A224" s="33" t="s">
        <v>354</v>
      </c>
      <c r="B224" s="33" t="s">
        <v>23</v>
      </c>
      <c r="C224" s="35" t="s">
        <v>22</v>
      </c>
      <c r="D224" s="34">
        <v>2021</v>
      </c>
      <c r="E224" s="33">
        <v>10208</v>
      </c>
      <c r="F224" s="33">
        <v>10382</v>
      </c>
      <c r="G224" s="33">
        <v>13878</v>
      </c>
      <c r="H224" s="33">
        <v>11917</v>
      </c>
      <c r="I224" s="33">
        <v>11632</v>
      </c>
      <c r="J224" s="33">
        <v>11764</v>
      </c>
      <c r="K224" s="33">
        <v>10674</v>
      </c>
      <c r="L224" s="33">
        <v>9091</v>
      </c>
      <c r="M224" s="33">
        <v>9104</v>
      </c>
      <c r="N224" s="33">
        <v>9968</v>
      </c>
      <c r="O224" s="33">
        <v>8791</v>
      </c>
      <c r="P224" s="33">
        <v>8949</v>
      </c>
      <c r="Q224" s="34">
        <v>126358</v>
      </c>
    </row>
    <row r="225" spans="1:17">
      <c r="A225" s="33" t="s">
        <v>355</v>
      </c>
      <c r="B225" s="33" t="s">
        <v>25</v>
      </c>
      <c r="C225" s="35" t="s">
        <v>24</v>
      </c>
      <c r="D225" s="34">
        <v>2021</v>
      </c>
      <c r="E225" s="33">
        <v>286</v>
      </c>
      <c r="F225" s="33">
        <v>288</v>
      </c>
      <c r="G225" s="33">
        <v>594</v>
      </c>
      <c r="H225" s="33">
        <v>732</v>
      </c>
      <c r="I225" s="33">
        <v>703</v>
      </c>
      <c r="J225" s="33">
        <v>741</v>
      </c>
      <c r="K225" s="33">
        <v>748</v>
      </c>
      <c r="L225" s="33">
        <v>676</v>
      </c>
      <c r="M225" s="33">
        <v>955</v>
      </c>
      <c r="N225" s="33">
        <v>817</v>
      </c>
      <c r="O225" s="33">
        <v>702</v>
      </c>
      <c r="P225" s="33">
        <v>664</v>
      </c>
      <c r="Q225" s="34">
        <v>7906</v>
      </c>
    </row>
    <row r="226" spans="1:17">
      <c r="A226" s="33" t="s">
        <v>356</v>
      </c>
      <c r="B226" s="33" t="s">
        <v>27</v>
      </c>
      <c r="C226" s="35" t="s">
        <v>26</v>
      </c>
      <c r="D226" s="34">
        <v>2021</v>
      </c>
      <c r="E226" s="33">
        <v>4194</v>
      </c>
      <c r="F226" s="33">
        <v>6511</v>
      </c>
      <c r="G226" s="33">
        <v>10527</v>
      </c>
      <c r="H226" s="33">
        <v>7645</v>
      </c>
      <c r="I226" s="33">
        <v>8687</v>
      </c>
      <c r="J226" s="33">
        <v>11641</v>
      </c>
      <c r="K226" s="33">
        <v>10130</v>
      </c>
      <c r="L226" s="33">
        <v>10079</v>
      </c>
      <c r="M226" s="33">
        <v>10359</v>
      </c>
      <c r="N226" s="33">
        <v>8096</v>
      </c>
      <c r="O226" s="33">
        <v>9823</v>
      </c>
      <c r="P226" s="33">
        <v>8928</v>
      </c>
      <c r="Q226" s="34">
        <v>106620</v>
      </c>
    </row>
    <row r="227" spans="1:17">
      <c r="A227" s="33" t="s">
        <v>357</v>
      </c>
      <c r="B227" s="33" t="s">
        <v>29</v>
      </c>
      <c r="C227" s="35" t="s">
        <v>28</v>
      </c>
      <c r="D227" s="34">
        <v>2021</v>
      </c>
      <c r="E227" s="33">
        <v>3024</v>
      </c>
      <c r="F227" s="33">
        <v>3878</v>
      </c>
      <c r="G227" s="33">
        <v>6064</v>
      </c>
      <c r="H227" s="33">
        <v>5441</v>
      </c>
      <c r="I227" s="33">
        <v>5642</v>
      </c>
      <c r="J227" s="33">
        <v>6583</v>
      </c>
      <c r="K227" s="33">
        <v>6491</v>
      </c>
      <c r="L227" s="33">
        <v>6046</v>
      </c>
      <c r="M227" s="33">
        <v>6315</v>
      </c>
      <c r="N227" s="33">
        <v>5898</v>
      </c>
      <c r="O227" s="33">
        <v>5594</v>
      </c>
      <c r="P227" s="33">
        <v>4863</v>
      </c>
      <c r="Q227" s="34">
        <v>65839</v>
      </c>
    </row>
    <row r="228" spans="1:17">
      <c r="A228" s="33" t="s">
        <v>358</v>
      </c>
      <c r="B228" s="33" t="s">
        <v>31</v>
      </c>
      <c r="C228" s="35" t="s">
        <v>30</v>
      </c>
      <c r="D228" s="34">
        <v>2021</v>
      </c>
      <c r="E228" s="33">
        <v>634</v>
      </c>
      <c r="F228" s="33">
        <v>1071</v>
      </c>
      <c r="G228" s="33">
        <v>1650</v>
      </c>
      <c r="H228" s="33">
        <v>1616</v>
      </c>
      <c r="I228" s="33">
        <v>949</v>
      </c>
      <c r="J228" s="33">
        <v>1085</v>
      </c>
      <c r="K228" s="33">
        <v>870</v>
      </c>
      <c r="L228" s="33">
        <v>604</v>
      </c>
      <c r="M228" s="33">
        <v>696</v>
      </c>
      <c r="N228" s="33">
        <v>865</v>
      </c>
      <c r="O228" s="33">
        <v>798</v>
      </c>
      <c r="P228" s="33">
        <v>819</v>
      </c>
      <c r="Q228" s="34">
        <v>11657</v>
      </c>
    </row>
    <row r="229" spans="1:17">
      <c r="A229" s="33" t="s">
        <v>359</v>
      </c>
      <c r="B229" s="33" t="s">
        <v>33</v>
      </c>
      <c r="C229" s="35" t="s">
        <v>32</v>
      </c>
      <c r="D229" s="34">
        <v>2021</v>
      </c>
      <c r="E229" s="33">
        <v>1398</v>
      </c>
      <c r="F229" s="33">
        <v>1421</v>
      </c>
      <c r="G229" s="33">
        <v>4587</v>
      </c>
      <c r="H229" s="33">
        <v>3386</v>
      </c>
      <c r="I229" s="33">
        <v>3783</v>
      </c>
      <c r="J229" s="33">
        <v>4748</v>
      </c>
      <c r="K229" s="33">
        <v>3351</v>
      </c>
      <c r="L229" s="33">
        <v>3776</v>
      </c>
      <c r="M229" s="33">
        <v>4417</v>
      </c>
      <c r="N229" s="33">
        <v>2542</v>
      </c>
      <c r="O229" s="33">
        <v>2421</v>
      </c>
      <c r="P229" s="33">
        <v>2277</v>
      </c>
      <c r="Q229" s="34">
        <v>38107</v>
      </c>
    </row>
    <row r="230" spans="1:17">
      <c r="A230" s="33" t="s">
        <v>360</v>
      </c>
      <c r="B230" s="33" t="s">
        <v>34</v>
      </c>
      <c r="C230" s="35" t="s">
        <v>35</v>
      </c>
      <c r="D230" s="34">
        <v>2021</v>
      </c>
      <c r="E230" s="33">
        <v>17912</v>
      </c>
      <c r="F230" s="33">
        <v>16901</v>
      </c>
      <c r="G230" s="33">
        <v>27520</v>
      </c>
      <c r="H230" s="33">
        <v>21992</v>
      </c>
      <c r="I230" s="33">
        <v>14598</v>
      </c>
      <c r="J230" s="33">
        <v>17723</v>
      </c>
      <c r="K230" s="33">
        <v>21456</v>
      </c>
      <c r="L230" s="33">
        <v>13945</v>
      </c>
      <c r="M230" s="33">
        <v>13734</v>
      </c>
      <c r="N230" s="33">
        <v>17978</v>
      </c>
      <c r="O230" s="33">
        <v>20586</v>
      </c>
      <c r="P230" s="33">
        <v>21047</v>
      </c>
      <c r="Q230" s="34">
        <v>225392</v>
      </c>
    </row>
    <row r="231" spans="1:17">
      <c r="A231" s="33" t="s">
        <v>361</v>
      </c>
      <c r="B231" s="33" t="s">
        <v>36</v>
      </c>
      <c r="C231" s="35" t="s">
        <v>37</v>
      </c>
      <c r="D231" s="34">
        <v>2021</v>
      </c>
      <c r="E231" s="33">
        <v>1812</v>
      </c>
      <c r="F231" s="33">
        <v>3312</v>
      </c>
      <c r="G231" s="33">
        <v>5872</v>
      </c>
      <c r="H231" s="33">
        <v>4033</v>
      </c>
      <c r="I231" s="33">
        <v>3611</v>
      </c>
      <c r="J231" s="33">
        <v>4121</v>
      </c>
      <c r="K231" s="33">
        <v>4247</v>
      </c>
      <c r="L231" s="33">
        <v>2375</v>
      </c>
      <c r="M231" s="33">
        <v>2627</v>
      </c>
      <c r="N231" s="33">
        <v>2977</v>
      </c>
      <c r="O231" s="33">
        <v>3973</v>
      </c>
      <c r="P231" s="33">
        <v>3978</v>
      </c>
      <c r="Q231" s="34">
        <v>42938</v>
      </c>
    </row>
    <row r="232" spans="1:17">
      <c r="A232" s="33" t="s">
        <v>362</v>
      </c>
      <c r="B232" s="33" t="s">
        <v>39</v>
      </c>
      <c r="C232" s="35" t="s">
        <v>38</v>
      </c>
      <c r="D232" s="34">
        <v>2021</v>
      </c>
      <c r="E232" s="33">
        <v>1406</v>
      </c>
      <c r="F232" s="33">
        <v>1873</v>
      </c>
      <c r="G232" s="33">
        <v>2889</v>
      </c>
      <c r="H232" s="33">
        <v>2773</v>
      </c>
      <c r="I232" s="33">
        <v>3053</v>
      </c>
      <c r="J232" s="33">
        <v>3665</v>
      </c>
      <c r="K232" s="33">
        <v>3709</v>
      </c>
      <c r="L232" s="33">
        <v>3389</v>
      </c>
      <c r="M232" s="33">
        <v>3593</v>
      </c>
      <c r="N232" s="33">
        <v>3635</v>
      </c>
      <c r="O232" s="33">
        <v>3429</v>
      </c>
      <c r="P232" s="33">
        <v>3525</v>
      </c>
      <c r="Q232" s="34">
        <v>36939</v>
      </c>
    </row>
    <row r="233" spans="1:17">
      <c r="A233" s="33" t="s">
        <v>363</v>
      </c>
      <c r="B233" s="33" t="s">
        <v>41</v>
      </c>
      <c r="C233" s="35" t="s">
        <v>40</v>
      </c>
      <c r="D233" s="34">
        <v>2021</v>
      </c>
      <c r="E233" s="33">
        <v>1987</v>
      </c>
      <c r="F233" s="33">
        <v>2356</v>
      </c>
      <c r="G233" s="33">
        <v>4149</v>
      </c>
      <c r="H233" s="33">
        <v>2673</v>
      </c>
      <c r="I233" s="33">
        <v>1973</v>
      </c>
      <c r="J233" s="33">
        <v>2443</v>
      </c>
      <c r="K233" s="33">
        <v>1978</v>
      </c>
      <c r="L233" s="33">
        <v>1590</v>
      </c>
      <c r="M233" s="33">
        <v>2127</v>
      </c>
      <c r="N233" s="33">
        <v>1550</v>
      </c>
      <c r="O233" s="33">
        <v>1517</v>
      </c>
      <c r="P233" s="33">
        <v>1911</v>
      </c>
      <c r="Q233" s="34">
        <v>26254</v>
      </c>
    </row>
    <row r="234" spans="1:17">
      <c r="A234" s="33" t="s">
        <v>364</v>
      </c>
      <c r="B234" s="33" t="s">
        <v>43</v>
      </c>
      <c r="C234" s="35" t="s">
        <v>42</v>
      </c>
      <c r="D234" s="34">
        <v>2021</v>
      </c>
      <c r="E234" s="33">
        <v>10220</v>
      </c>
      <c r="F234" s="33">
        <v>12443</v>
      </c>
      <c r="G234" s="33">
        <v>18998</v>
      </c>
      <c r="H234" s="33">
        <v>14149</v>
      </c>
      <c r="I234" s="33">
        <v>12374</v>
      </c>
      <c r="J234" s="33">
        <v>16535</v>
      </c>
      <c r="K234" s="33">
        <v>13631</v>
      </c>
      <c r="L234" s="33">
        <v>10245</v>
      </c>
      <c r="M234" s="33">
        <v>13222</v>
      </c>
      <c r="N234" s="33">
        <v>12204</v>
      </c>
      <c r="O234" s="33">
        <v>13063</v>
      </c>
      <c r="P234" s="33">
        <v>14768</v>
      </c>
      <c r="Q234" s="34">
        <v>161852</v>
      </c>
    </row>
    <row r="235" spans="1:17">
      <c r="A235" s="33" t="s">
        <v>365</v>
      </c>
      <c r="B235" s="33" t="s">
        <v>45</v>
      </c>
      <c r="C235" s="35" t="s">
        <v>44</v>
      </c>
      <c r="D235" s="34">
        <v>2021</v>
      </c>
      <c r="E235" s="33">
        <v>3335</v>
      </c>
      <c r="F235" s="33">
        <v>4012</v>
      </c>
      <c r="G235" s="33">
        <v>5631</v>
      </c>
      <c r="H235" s="33">
        <v>5301</v>
      </c>
      <c r="I235" s="33">
        <v>5246</v>
      </c>
      <c r="J235" s="33">
        <v>5835</v>
      </c>
      <c r="K235" s="33">
        <v>4803</v>
      </c>
      <c r="L235" s="33">
        <v>2921</v>
      </c>
      <c r="M235" s="33">
        <v>2668</v>
      </c>
      <c r="N235" s="33">
        <v>4261</v>
      </c>
      <c r="O235" s="33">
        <v>4027</v>
      </c>
      <c r="P235" s="33">
        <v>4620</v>
      </c>
      <c r="Q235" s="34">
        <v>52660</v>
      </c>
    </row>
    <row r="236" spans="1:17">
      <c r="A236" s="33" t="s">
        <v>366</v>
      </c>
      <c r="B236" s="33" t="s">
        <v>47</v>
      </c>
      <c r="C236" s="35" t="s">
        <v>46</v>
      </c>
      <c r="D236" s="34">
        <v>2021</v>
      </c>
      <c r="E236" s="33">
        <v>1933</v>
      </c>
      <c r="F236" s="33">
        <v>1797</v>
      </c>
      <c r="G236" s="33">
        <v>3008</v>
      </c>
      <c r="H236" s="33">
        <v>2014</v>
      </c>
      <c r="I236" s="33">
        <v>2686</v>
      </c>
      <c r="J236" s="33">
        <v>2625</v>
      </c>
      <c r="K236" s="33">
        <v>2579</v>
      </c>
      <c r="L236" s="33">
        <v>1281</v>
      </c>
      <c r="M236" s="33">
        <v>2095</v>
      </c>
      <c r="N236" s="33">
        <v>2688</v>
      </c>
      <c r="O236" s="33">
        <v>2460</v>
      </c>
      <c r="P236" s="33">
        <v>3759</v>
      </c>
      <c r="Q236" s="34">
        <v>28925</v>
      </c>
    </row>
    <row r="237" spans="1:17">
      <c r="A237" s="33" t="s">
        <v>367</v>
      </c>
      <c r="B237" s="33" t="s">
        <v>49</v>
      </c>
      <c r="C237" s="35" t="s">
        <v>48</v>
      </c>
      <c r="D237" s="34">
        <v>2021</v>
      </c>
      <c r="E237" s="33">
        <v>8207</v>
      </c>
      <c r="F237" s="33">
        <v>7830</v>
      </c>
      <c r="G237" s="33">
        <v>10227</v>
      </c>
      <c r="H237" s="33">
        <v>8871</v>
      </c>
      <c r="I237" s="33">
        <v>7119</v>
      </c>
      <c r="J237" s="33">
        <v>10407</v>
      </c>
      <c r="K237" s="33">
        <v>7286</v>
      </c>
      <c r="L237" s="33">
        <v>7642</v>
      </c>
      <c r="M237" s="33">
        <v>8082</v>
      </c>
      <c r="N237" s="33">
        <v>7354</v>
      </c>
      <c r="O237" s="33">
        <v>10516</v>
      </c>
      <c r="P237" s="33">
        <v>12403</v>
      </c>
      <c r="Q237" s="34">
        <v>105944</v>
      </c>
    </row>
    <row r="238" spans="1:17">
      <c r="A238" s="33" t="s">
        <v>368</v>
      </c>
      <c r="B238" s="33" t="s">
        <v>51</v>
      </c>
      <c r="C238" s="35" t="s">
        <v>50</v>
      </c>
      <c r="D238" s="34">
        <v>2021</v>
      </c>
      <c r="E238" s="33">
        <v>8044</v>
      </c>
      <c r="F238" s="33">
        <v>8472</v>
      </c>
      <c r="G238" s="33">
        <v>13895</v>
      </c>
      <c r="H238" s="33">
        <v>8979</v>
      </c>
      <c r="I238" s="33">
        <v>11691</v>
      </c>
      <c r="J238" s="33">
        <v>14626</v>
      </c>
      <c r="K238" s="33">
        <v>8633</v>
      </c>
      <c r="L238" s="33">
        <v>8872</v>
      </c>
      <c r="M238" s="33">
        <v>7846</v>
      </c>
      <c r="N238" s="33">
        <v>5109</v>
      </c>
      <c r="O238" s="33">
        <v>5685</v>
      </c>
      <c r="P238" s="33">
        <v>6874</v>
      </c>
      <c r="Q238" s="34">
        <v>108726</v>
      </c>
    </row>
    <row r="239" spans="1:17">
      <c r="A239" s="33" t="s">
        <v>369</v>
      </c>
      <c r="B239" s="33" t="s">
        <v>53</v>
      </c>
      <c r="C239" s="35" t="s">
        <v>52</v>
      </c>
      <c r="D239" s="34">
        <v>2021</v>
      </c>
      <c r="E239" s="33">
        <v>11382</v>
      </c>
      <c r="F239" s="33">
        <v>12120</v>
      </c>
      <c r="G239" s="33">
        <v>16865</v>
      </c>
      <c r="H239" s="33">
        <v>13617</v>
      </c>
      <c r="I239" s="33">
        <v>15269</v>
      </c>
      <c r="J239" s="33">
        <v>15288</v>
      </c>
      <c r="K239" s="33">
        <v>13034</v>
      </c>
      <c r="L239" s="33">
        <v>9618</v>
      </c>
      <c r="M239" s="33">
        <v>9536</v>
      </c>
      <c r="N239" s="33">
        <v>7661</v>
      </c>
      <c r="O239" s="33">
        <v>11467</v>
      </c>
      <c r="P239" s="33">
        <v>13981</v>
      </c>
      <c r="Q239" s="34">
        <v>149838</v>
      </c>
    </row>
    <row r="240" spans="1:17">
      <c r="A240" s="33" t="s">
        <v>370</v>
      </c>
      <c r="B240" s="33" t="s">
        <v>54</v>
      </c>
      <c r="C240" s="35" t="s">
        <v>55</v>
      </c>
      <c r="D240" s="34">
        <v>2021</v>
      </c>
      <c r="E240" s="33">
        <v>1833</v>
      </c>
      <c r="F240" s="33">
        <v>1550</v>
      </c>
      <c r="G240" s="33">
        <v>2592</v>
      </c>
      <c r="H240" s="33">
        <v>2271</v>
      </c>
      <c r="I240" s="33">
        <v>2200</v>
      </c>
      <c r="J240" s="33">
        <v>1807</v>
      </c>
      <c r="K240" s="33">
        <v>1263</v>
      </c>
      <c r="L240" s="33">
        <v>816</v>
      </c>
      <c r="M240" s="33">
        <v>2043</v>
      </c>
      <c r="N240" s="33">
        <v>2758</v>
      </c>
      <c r="O240" s="33">
        <v>2677</v>
      </c>
      <c r="P240" s="33">
        <v>2213</v>
      </c>
      <c r="Q240" s="34">
        <v>24023</v>
      </c>
    </row>
    <row r="241" spans="1:17">
      <c r="A241" s="33" t="s">
        <v>371</v>
      </c>
      <c r="B241" s="33" t="s">
        <v>56</v>
      </c>
      <c r="C241" s="35" t="s">
        <v>135</v>
      </c>
      <c r="D241" s="34">
        <v>2021</v>
      </c>
      <c r="E241" s="33">
        <v>45</v>
      </c>
      <c r="F241" s="33">
        <v>129</v>
      </c>
      <c r="G241" s="33">
        <v>214</v>
      </c>
      <c r="H241" s="33">
        <v>149</v>
      </c>
      <c r="I241" s="33">
        <v>95</v>
      </c>
      <c r="J241" s="33">
        <v>145</v>
      </c>
      <c r="K241" s="33">
        <v>97</v>
      </c>
      <c r="L241" s="33">
        <v>184</v>
      </c>
      <c r="M241" s="33">
        <v>160</v>
      </c>
      <c r="N241" s="33">
        <v>137</v>
      </c>
      <c r="O241" s="33">
        <v>85</v>
      </c>
      <c r="P241" s="33">
        <v>106</v>
      </c>
      <c r="Q241" s="34">
        <v>1546</v>
      </c>
    </row>
    <row r="242" spans="1:17">
      <c r="A242" s="33" t="s">
        <v>372</v>
      </c>
      <c r="B242" s="33" t="s">
        <v>58</v>
      </c>
      <c r="C242" s="35" t="s">
        <v>57</v>
      </c>
      <c r="D242" s="34">
        <v>2021</v>
      </c>
      <c r="E242" s="33">
        <v>157</v>
      </c>
      <c r="F242" s="33">
        <v>306</v>
      </c>
      <c r="G242" s="33">
        <v>471</v>
      </c>
      <c r="H242" s="33">
        <v>434</v>
      </c>
      <c r="I242" s="33">
        <v>490</v>
      </c>
      <c r="J242" s="33">
        <v>491</v>
      </c>
      <c r="K242" s="33">
        <v>373</v>
      </c>
      <c r="L242" s="33">
        <v>309</v>
      </c>
      <c r="M242" s="33">
        <v>409</v>
      </c>
      <c r="N242" s="33">
        <v>435</v>
      </c>
      <c r="O242" s="33">
        <v>454</v>
      </c>
      <c r="P242" s="33">
        <v>342</v>
      </c>
      <c r="Q242" s="34">
        <v>4671</v>
      </c>
    </row>
    <row r="243" spans="1:17">
      <c r="A243" s="33" t="s">
        <v>373</v>
      </c>
      <c r="B243" s="33" t="s">
        <v>60</v>
      </c>
      <c r="C243" s="35" t="s">
        <v>59</v>
      </c>
      <c r="D243" s="34">
        <v>2021</v>
      </c>
      <c r="E243" s="33">
        <v>819</v>
      </c>
      <c r="F243" s="33">
        <v>993</v>
      </c>
      <c r="G243" s="33">
        <v>2315</v>
      </c>
      <c r="H243" s="33">
        <v>1304</v>
      </c>
      <c r="I243" s="33">
        <v>1941</v>
      </c>
      <c r="J243" s="33">
        <v>3757</v>
      </c>
      <c r="K243" s="33">
        <v>1997</v>
      </c>
      <c r="L243" s="33">
        <v>2562</v>
      </c>
      <c r="M243" s="33">
        <v>4299</v>
      </c>
      <c r="N243" s="33">
        <v>1450</v>
      </c>
      <c r="O243" s="33">
        <v>1913</v>
      </c>
      <c r="P243" s="33">
        <v>4016</v>
      </c>
      <c r="Q243" s="34">
        <v>27366</v>
      </c>
    </row>
    <row r="244" spans="1:17">
      <c r="A244" s="33" t="s">
        <v>374</v>
      </c>
      <c r="B244" s="33" t="s">
        <v>62</v>
      </c>
      <c r="C244" s="35" t="s">
        <v>61</v>
      </c>
      <c r="D244" s="34">
        <v>2021</v>
      </c>
      <c r="E244" s="33">
        <v>3626</v>
      </c>
      <c r="F244" s="33">
        <v>4554</v>
      </c>
      <c r="G244" s="33">
        <v>7023</v>
      </c>
      <c r="H244" s="33">
        <v>6076</v>
      </c>
      <c r="I244" s="33">
        <v>5837</v>
      </c>
      <c r="J244" s="33">
        <v>7507</v>
      </c>
      <c r="K244" s="33">
        <v>6653</v>
      </c>
      <c r="L244" s="33">
        <v>7114</v>
      </c>
      <c r="M244" s="33">
        <v>7394</v>
      </c>
      <c r="N244" s="33">
        <v>4855</v>
      </c>
      <c r="O244" s="33">
        <v>5132</v>
      </c>
      <c r="P244" s="33">
        <v>6119</v>
      </c>
      <c r="Q244" s="34">
        <v>71890</v>
      </c>
    </row>
    <row r="245" spans="1:17">
      <c r="A245" s="33" t="s">
        <v>375</v>
      </c>
      <c r="B245" s="33" t="s">
        <v>63</v>
      </c>
      <c r="C245" s="35" t="s">
        <v>64</v>
      </c>
      <c r="D245" s="34">
        <v>2021</v>
      </c>
      <c r="E245" s="33">
        <v>3624</v>
      </c>
      <c r="F245" s="33">
        <v>3593</v>
      </c>
      <c r="G245" s="33">
        <v>4353</v>
      </c>
      <c r="H245" s="33">
        <v>3386</v>
      </c>
      <c r="I245" s="33">
        <v>3778</v>
      </c>
      <c r="J245" s="33">
        <v>3680</v>
      </c>
      <c r="K245" s="33">
        <v>3566</v>
      </c>
      <c r="L245" s="33">
        <v>2292</v>
      </c>
      <c r="M245" s="33">
        <v>3269</v>
      </c>
      <c r="N245" s="33">
        <v>3754</v>
      </c>
      <c r="O245" s="33">
        <v>3310</v>
      </c>
      <c r="P245" s="33">
        <v>5011</v>
      </c>
      <c r="Q245" s="34">
        <v>43616</v>
      </c>
    </row>
    <row r="246" spans="1:17">
      <c r="A246" s="33" t="s">
        <v>376</v>
      </c>
      <c r="B246" s="33" t="s">
        <v>66</v>
      </c>
      <c r="C246" s="35" t="s">
        <v>65</v>
      </c>
      <c r="D246" s="34">
        <v>2021</v>
      </c>
      <c r="E246" s="33">
        <v>34189</v>
      </c>
      <c r="F246" s="33">
        <v>40115</v>
      </c>
      <c r="G246" s="33">
        <v>56550</v>
      </c>
      <c r="H246" s="33">
        <v>43230</v>
      </c>
      <c r="I246" s="33">
        <v>45243</v>
      </c>
      <c r="J246" s="33">
        <v>57159</v>
      </c>
      <c r="K246" s="33">
        <v>49808</v>
      </c>
      <c r="L246" s="33">
        <v>36223</v>
      </c>
      <c r="M246" s="33">
        <v>31002</v>
      </c>
      <c r="N246" s="33">
        <v>28211</v>
      </c>
      <c r="O246" s="33">
        <v>29561</v>
      </c>
      <c r="P246" s="33">
        <v>38671</v>
      </c>
      <c r="Q246" s="34">
        <v>489962</v>
      </c>
    </row>
    <row r="247" spans="1:17">
      <c r="A247" s="33" t="s">
        <v>377</v>
      </c>
      <c r="B247" s="33" t="s">
        <v>91</v>
      </c>
      <c r="C247" s="35" t="s">
        <v>85</v>
      </c>
      <c r="D247" s="34">
        <v>2021</v>
      </c>
      <c r="E247" s="33">
        <v>793</v>
      </c>
      <c r="F247" s="33">
        <v>701</v>
      </c>
      <c r="G247" s="33">
        <v>1293</v>
      </c>
      <c r="H247" s="33">
        <v>1458</v>
      </c>
      <c r="I247" s="33">
        <v>1051</v>
      </c>
      <c r="J247" s="33">
        <v>1500</v>
      </c>
      <c r="K247" s="33">
        <v>1052</v>
      </c>
      <c r="L247" s="33">
        <v>817</v>
      </c>
      <c r="M247" s="33">
        <v>1052</v>
      </c>
      <c r="N247" s="33">
        <v>1182</v>
      </c>
      <c r="O247" s="33">
        <v>1145</v>
      </c>
      <c r="P247" s="33">
        <v>1459</v>
      </c>
      <c r="Q247" s="34">
        <v>13503</v>
      </c>
    </row>
    <row r="248" spans="1:17">
      <c r="A248" s="33" t="s">
        <v>378</v>
      </c>
      <c r="B248" s="33" t="s">
        <v>92</v>
      </c>
      <c r="C248" s="35" t="s">
        <v>86</v>
      </c>
      <c r="D248" s="34">
        <v>2021</v>
      </c>
      <c r="E248" s="33">
        <v>196</v>
      </c>
      <c r="F248" s="33">
        <v>367</v>
      </c>
      <c r="G248" s="33">
        <v>647</v>
      </c>
      <c r="H248" s="33">
        <v>703</v>
      </c>
      <c r="I248" s="33">
        <v>383</v>
      </c>
      <c r="J248" s="33">
        <v>449</v>
      </c>
      <c r="K248" s="33">
        <v>361</v>
      </c>
      <c r="L248" s="33">
        <v>240</v>
      </c>
      <c r="M248" s="33">
        <v>209</v>
      </c>
      <c r="N248" s="33">
        <v>185</v>
      </c>
      <c r="O248" s="33">
        <v>260</v>
      </c>
      <c r="P248" s="33">
        <v>267</v>
      </c>
      <c r="Q248" s="34">
        <v>4267</v>
      </c>
    </row>
    <row r="249" spans="1:17">
      <c r="A249" s="33" t="s">
        <v>379</v>
      </c>
      <c r="B249" s="33" t="s">
        <v>93</v>
      </c>
      <c r="C249" s="35" t="s">
        <v>87</v>
      </c>
      <c r="D249" s="34">
        <v>2021</v>
      </c>
      <c r="E249" s="33">
        <v>176</v>
      </c>
      <c r="F249" s="33">
        <v>250</v>
      </c>
      <c r="G249" s="33">
        <v>324</v>
      </c>
      <c r="H249" s="33">
        <v>268</v>
      </c>
      <c r="I249" s="33">
        <v>266</v>
      </c>
      <c r="J249" s="33">
        <v>347</v>
      </c>
      <c r="K249" s="33">
        <v>230</v>
      </c>
      <c r="L249" s="33">
        <v>235</v>
      </c>
      <c r="M249" s="33">
        <v>214</v>
      </c>
      <c r="N249" s="33">
        <v>238</v>
      </c>
      <c r="O249" s="33">
        <v>259</v>
      </c>
      <c r="P249" s="33">
        <v>184</v>
      </c>
      <c r="Q249" s="34">
        <v>2991</v>
      </c>
    </row>
    <row r="250" spans="1:17">
      <c r="A250" s="33" t="s">
        <v>380</v>
      </c>
      <c r="B250" s="33" t="s">
        <v>94</v>
      </c>
      <c r="C250" s="35" t="s">
        <v>88</v>
      </c>
      <c r="D250" s="34">
        <v>2021</v>
      </c>
      <c r="E250" s="33">
        <v>215</v>
      </c>
      <c r="F250" s="33">
        <v>163</v>
      </c>
      <c r="G250" s="33">
        <v>307</v>
      </c>
      <c r="H250" s="33">
        <v>200</v>
      </c>
      <c r="I250" s="33">
        <v>184</v>
      </c>
      <c r="J250" s="33">
        <v>274</v>
      </c>
      <c r="K250" s="33">
        <v>214</v>
      </c>
      <c r="L250" s="33">
        <v>232</v>
      </c>
      <c r="M250" s="33">
        <v>400</v>
      </c>
      <c r="N250" s="33">
        <v>373</v>
      </c>
      <c r="O250" s="33">
        <v>201</v>
      </c>
      <c r="P250" s="33">
        <v>353</v>
      </c>
      <c r="Q250" s="34">
        <v>3116</v>
      </c>
    </row>
    <row r="251" spans="1:17">
      <c r="A251" s="33" t="s">
        <v>381</v>
      </c>
      <c r="B251" s="33" t="s">
        <v>95</v>
      </c>
      <c r="C251" s="35" t="s">
        <v>89</v>
      </c>
      <c r="D251" s="34">
        <v>2021</v>
      </c>
      <c r="E251" s="33">
        <v>453</v>
      </c>
      <c r="F251" s="33">
        <v>1918</v>
      </c>
      <c r="G251" s="33">
        <v>3703</v>
      </c>
      <c r="H251" s="33">
        <v>484</v>
      </c>
      <c r="I251" s="33">
        <v>2744</v>
      </c>
      <c r="J251" s="33">
        <v>4466</v>
      </c>
      <c r="K251" s="33">
        <v>489</v>
      </c>
      <c r="L251" s="33">
        <v>3810</v>
      </c>
      <c r="M251" s="33">
        <v>7903</v>
      </c>
      <c r="N251" s="33">
        <v>1469</v>
      </c>
      <c r="O251" s="33">
        <v>5613</v>
      </c>
      <c r="P251" s="33">
        <v>6662</v>
      </c>
      <c r="Q251" s="34">
        <v>39714</v>
      </c>
    </row>
    <row r="252" spans="1:17">
      <c r="A252" s="33" t="s">
        <v>382</v>
      </c>
      <c r="B252" s="33" t="s">
        <v>96</v>
      </c>
      <c r="C252" s="35" t="s">
        <v>97</v>
      </c>
      <c r="D252" s="34">
        <v>2021</v>
      </c>
      <c r="E252" s="33">
        <v>130</v>
      </c>
      <c r="F252" s="33">
        <v>148</v>
      </c>
      <c r="G252" s="33">
        <v>176</v>
      </c>
      <c r="H252" s="33">
        <v>190</v>
      </c>
      <c r="I252" s="33">
        <v>223</v>
      </c>
      <c r="J252" s="33">
        <v>173</v>
      </c>
      <c r="K252" s="33">
        <v>224</v>
      </c>
      <c r="L252" s="33">
        <v>104</v>
      </c>
      <c r="M252" s="33">
        <v>179</v>
      </c>
      <c r="N252" s="33">
        <v>184</v>
      </c>
      <c r="O252" s="33">
        <v>148</v>
      </c>
      <c r="P252" s="33">
        <v>190</v>
      </c>
      <c r="Q252" s="34">
        <v>2069</v>
      </c>
    </row>
    <row r="253" spans="1:17">
      <c r="A253" s="33" t="s">
        <v>383</v>
      </c>
      <c r="B253" s="33" t="s">
        <v>67</v>
      </c>
      <c r="C253" s="35" t="s">
        <v>68</v>
      </c>
      <c r="D253" s="34">
        <v>2021</v>
      </c>
      <c r="E253" s="33">
        <v>1485</v>
      </c>
      <c r="F253" s="33">
        <v>1245</v>
      </c>
      <c r="G253" s="33">
        <v>2098</v>
      </c>
      <c r="H253" s="33">
        <v>1940</v>
      </c>
      <c r="I253" s="33">
        <v>1908</v>
      </c>
      <c r="J253" s="33">
        <v>1831</v>
      </c>
      <c r="K253" s="33">
        <v>2181</v>
      </c>
      <c r="L253" s="33">
        <v>2715</v>
      </c>
      <c r="M253" s="33">
        <v>2676</v>
      </c>
      <c r="N253" s="33">
        <v>2628</v>
      </c>
      <c r="O253" s="33">
        <v>2904</v>
      </c>
      <c r="P253" s="33">
        <v>3717</v>
      </c>
      <c r="Q253" s="34">
        <v>27328</v>
      </c>
    </row>
    <row r="254" spans="1:17">
      <c r="A254" s="33" t="s">
        <v>99</v>
      </c>
      <c r="B254" s="33" t="s">
        <v>69</v>
      </c>
      <c r="C254" s="35" t="s">
        <v>70</v>
      </c>
      <c r="D254" s="34">
        <v>2021</v>
      </c>
      <c r="E254" s="33">
        <v>169754</v>
      </c>
      <c r="F254" s="33">
        <v>194349</v>
      </c>
      <c r="G254" s="33">
        <v>292349</v>
      </c>
      <c r="H254" s="33">
        <v>229650</v>
      </c>
      <c r="I254" s="33">
        <v>230635</v>
      </c>
      <c r="J254" s="33">
        <v>274152</v>
      </c>
      <c r="K254" s="33">
        <v>236393</v>
      </c>
      <c r="L254" s="33">
        <v>193307</v>
      </c>
      <c r="M254" s="33">
        <v>196972</v>
      </c>
      <c r="N254" s="33">
        <v>178683</v>
      </c>
      <c r="O254" s="33">
        <v>198258</v>
      </c>
      <c r="P254" s="33">
        <v>227630</v>
      </c>
      <c r="Q254" s="34">
        <v>2622132</v>
      </c>
    </row>
    <row r="255" spans="1:17">
      <c r="A255" s="33" t="s">
        <v>384</v>
      </c>
      <c r="B255" s="33" t="s">
        <v>71</v>
      </c>
      <c r="C255" s="35" t="s">
        <v>13</v>
      </c>
      <c r="D255" s="34">
        <v>2022</v>
      </c>
      <c r="E255" s="33">
        <v>14903</v>
      </c>
      <c r="F255" s="33">
        <v>16381</v>
      </c>
      <c r="G255" s="33">
        <v>21752</v>
      </c>
      <c r="H255" s="33">
        <v>14286</v>
      </c>
      <c r="I255" s="33">
        <v>16287</v>
      </c>
      <c r="J255" s="33">
        <v>17494</v>
      </c>
      <c r="K255" s="33">
        <v>16260</v>
      </c>
      <c r="L255" s="33">
        <v>17499</v>
      </c>
      <c r="M255" s="33">
        <v>17068</v>
      </c>
      <c r="N255" s="33">
        <v>17228</v>
      </c>
      <c r="O255" s="33">
        <v>22054</v>
      </c>
      <c r="P255" s="33">
        <v>22198</v>
      </c>
      <c r="Q255" s="34">
        <v>213410</v>
      </c>
    </row>
    <row r="256" spans="1:17">
      <c r="A256" s="33" t="s">
        <v>385</v>
      </c>
      <c r="B256" s="33" t="s">
        <v>119</v>
      </c>
      <c r="C256" s="35" t="s">
        <v>118</v>
      </c>
      <c r="D256" s="34">
        <v>2022</v>
      </c>
      <c r="E256" s="33">
        <v>104</v>
      </c>
      <c r="F256" s="33">
        <v>69</v>
      </c>
      <c r="G256" s="33">
        <v>77</v>
      </c>
      <c r="H256" s="33">
        <v>86</v>
      </c>
      <c r="I256" s="33">
        <v>109</v>
      </c>
      <c r="J256" s="33">
        <v>99</v>
      </c>
      <c r="K256" s="33">
        <v>80</v>
      </c>
      <c r="L256" s="33">
        <v>72</v>
      </c>
      <c r="M256" s="33">
        <v>58</v>
      </c>
      <c r="N256" s="33">
        <v>40</v>
      </c>
      <c r="O256" s="33">
        <v>67</v>
      </c>
      <c r="P256" s="33">
        <v>53</v>
      </c>
      <c r="Q256" s="34">
        <v>914</v>
      </c>
    </row>
    <row r="257" spans="1:17">
      <c r="A257" s="33" t="s">
        <v>386</v>
      </c>
      <c r="B257" s="33" t="s">
        <v>14</v>
      </c>
      <c r="C257" s="35" t="s">
        <v>15</v>
      </c>
      <c r="D257" s="34">
        <v>2022</v>
      </c>
      <c r="E257" s="33">
        <v>14822</v>
      </c>
      <c r="F257" s="33">
        <v>15619</v>
      </c>
      <c r="G257" s="33">
        <v>19804</v>
      </c>
      <c r="H257" s="33">
        <v>16527</v>
      </c>
      <c r="I257" s="33">
        <v>17158</v>
      </c>
      <c r="J257" s="33">
        <v>19706</v>
      </c>
      <c r="K257" s="33">
        <v>17288</v>
      </c>
      <c r="L257" s="33">
        <v>15931</v>
      </c>
      <c r="M257" s="33">
        <v>16449</v>
      </c>
      <c r="N257" s="33">
        <v>15032</v>
      </c>
      <c r="O257" s="33">
        <v>18983</v>
      </c>
      <c r="P257" s="33">
        <v>22403</v>
      </c>
      <c r="Q257" s="34">
        <v>209722</v>
      </c>
    </row>
    <row r="258" spans="1:17">
      <c r="A258" s="33" t="s">
        <v>387</v>
      </c>
      <c r="B258" s="33" t="s">
        <v>107</v>
      </c>
      <c r="C258" s="35" t="s">
        <v>108</v>
      </c>
      <c r="D258" s="34">
        <v>2022</v>
      </c>
      <c r="E258" s="33">
        <v>0</v>
      </c>
      <c r="F258" s="33">
        <v>0</v>
      </c>
      <c r="G258" s="33">
        <v>0</v>
      </c>
      <c r="H258" s="33">
        <v>0</v>
      </c>
      <c r="I258" s="33">
        <v>0</v>
      </c>
      <c r="J258" s="33">
        <v>0</v>
      </c>
      <c r="K258" s="33">
        <v>0</v>
      </c>
      <c r="L258" s="33">
        <v>0</v>
      </c>
      <c r="M258" s="33">
        <v>0</v>
      </c>
      <c r="N258" s="33">
        <v>0</v>
      </c>
      <c r="O258" s="33">
        <v>0</v>
      </c>
      <c r="P258" s="33">
        <v>0</v>
      </c>
      <c r="Q258" s="34">
        <v>0</v>
      </c>
    </row>
    <row r="259" spans="1:17">
      <c r="A259" s="33" t="s">
        <v>388</v>
      </c>
      <c r="B259" s="33" t="s">
        <v>17</v>
      </c>
      <c r="C259" s="35" t="s">
        <v>16</v>
      </c>
      <c r="D259" s="34">
        <v>2022</v>
      </c>
      <c r="E259" s="33">
        <v>2064</v>
      </c>
      <c r="F259" s="33">
        <v>2442</v>
      </c>
      <c r="G259" s="33">
        <v>3832</v>
      </c>
      <c r="H259" s="33">
        <v>3450</v>
      </c>
      <c r="I259" s="33">
        <v>4136</v>
      </c>
      <c r="J259" s="33">
        <v>3812</v>
      </c>
      <c r="K259" s="33">
        <v>3783</v>
      </c>
      <c r="L259" s="33">
        <v>3247</v>
      </c>
      <c r="M259" s="33">
        <v>2843</v>
      </c>
      <c r="N259" s="33">
        <v>2140</v>
      </c>
      <c r="O259" s="33">
        <v>2275</v>
      </c>
      <c r="P259" s="33">
        <v>2663</v>
      </c>
      <c r="Q259" s="34">
        <v>36687</v>
      </c>
    </row>
    <row r="260" spans="1:17">
      <c r="A260" s="33" t="s">
        <v>389</v>
      </c>
      <c r="B260" s="33" t="s">
        <v>19</v>
      </c>
      <c r="C260" s="35" t="s">
        <v>18</v>
      </c>
      <c r="D260" s="34">
        <v>2022</v>
      </c>
      <c r="E260" s="33">
        <v>3991</v>
      </c>
      <c r="F260" s="33">
        <v>4039</v>
      </c>
      <c r="G260" s="33">
        <v>4530</v>
      </c>
      <c r="H260" s="33">
        <v>2896</v>
      </c>
      <c r="I260" s="33">
        <v>3620</v>
      </c>
      <c r="J260" s="33">
        <v>5683</v>
      </c>
      <c r="K260" s="33">
        <v>5716</v>
      </c>
      <c r="L260" s="33">
        <v>5627</v>
      </c>
      <c r="M260" s="33">
        <v>5119</v>
      </c>
      <c r="N260" s="33">
        <v>4026</v>
      </c>
      <c r="O260" s="33">
        <v>6980</v>
      </c>
      <c r="P260" s="33">
        <v>8163</v>
      </c>
      <c r="Q260" s="34">
        <v>60390</v>
      </c>
    </row>
    <row r="261" spans="1:17">
      <c r="A261" s="33" t="s">
        <v>390</v>
      </c>
      <c r="B261" s="33" t="s">
        <v>112</v>
      </c>
      <c r="C261" s="35" t="s">
        <v>111</v>
      </c>
      <c r="D261" s="34">
        <v>2022</v>
      </c>
      <c r="E261" s="33">
        <v>80</v>
      </c>
      <c r="F261" s="33">
        <v>101</v>
      </c>
      <c r="G261" s="33">
        <v>208</v>
      </c>
      <c r="H261" s="33">
        <v>158</v>
      </c>
      <c r="I261" s="33">
        <v>160</v>
      </c>
      <c r="J261" s="33">
        <v>143</v>
      </c>
      <c r="K261" s="33">
        <v>170</v>
      </c>
      <c r="L261" s="33">
        <v>149</v>
      </c>
      <c r="M261" s="33">
        <v>90</v>
      </c>
      <c r="N261" s="33">
        <v>116</v>
      </c>
      <c r="O261" s="33">
        <v>108</v>
      </c>
      <c r="P261" s="33">
        <v>38</v>
      </c>
      <c r="Q261" s="34">
        <v>1521</v>
      </c>
    </row>
    <row r="262" spans="1:17">
      <c r="A262" s="33" t="s">
        <v>391</v>
      </c>
      <c r="B262" s="33" t="s">
        <v>21</v>
      </c>
      <c r="C262" s="35" t="s">
        <v>20</v>
      </c>
      <c r="D262" s="34">
        <v>2022</v>
      </c>
      <c r="E262" s="33">
        <v>4111</v>
      </c>
      <c r="F262" s="33">
        <v>5804</v>
      </c>
      <c r="G262" s="33">
        <v>8055</v>
      </c>
      <c r="H262" s="33">
        <v>6390</v>
      </c>
      <c r="I262" s="33">
        <v>6833</v>
      </c>
      <c r="J262" s="33">
        <v>6537</v>
      </c>
      <c r="K262" s="33">
        <v>5261</v>
      </c>
      <c r="L262" s="33">
        <v>4986</v>
      </c>
      <c r="M262" s="33">
        <v>5799</v>
      </c>
      <c r="N262" s="33">
        <v>5664</v>
      </c>
      <c r="O262" s="33">
        <v>7997</v>
      </c>
      <c r="P262" s="33">
        <v>10334</v>
      </c>
      <c r="Q262" s="34">
        <v>77771</v>
      </c>
    </row>
    <row r="263" spans="1:17">
      <c r="A263" s="33" t="s">
        <v>392</v>
      </c>
      <c r="B263" s="33" t="s">
        <v>23</v>
      </c>
      <c r="C263" s="35" t="s">
        <v>22</v>
      </c>
      <c r="D263" s="34">
        <v>2022</v>
      </c>
      <c r="E263" s="33">
        <v>7904</v>
      </c>
      <c r="F263" s="33">
        <v>9167</v>
      </c>
      <c r="G263" s="33">
        <v>12942</v>
      </c>
      <c r="H263" s="33">
        <v>10024</v>
      </c>
      <c r="I263" s="33">
        <v>12153</v>
      </c>
      <c r="J263" s="33">
        <v>10551</v>
      </c>
      <c r="K263" s="33">
        <v>7520</v>
      </c>
      <c r="L263" s="33">
        <v>10232</v>
      </c>
      <c r="M263" s="33">
        <v>11083</v>
      </c>
      <c r="N263" s="33">
        <v>11887</v>
      </c>
      <c r="O263" s="33">
        <v>13567</v>
      </c>
      <c r="P263" s="33">
        <v>14226</v>
      </c>
      <c r="Q263" s="34">
        <v>131256</v>
      </c>
    </row>
    <row r="264" spans="1:17">
      <c r="A264" s="33" t="s">
        <v>393</v>
      </c>
      <c r="B264" s="33" t="s">
        <v>126</v>
      </c>
      <c r="C264" s="35" t="s">
        <v>125</v>
      </c>
      <c r="D264" s="34">
        <v>2022</v>
      </c>
      <c r="E264" s="33">
        <v>0</v>
      </c>
      <c r="F264" s="33">
        <v>0</v>
      </c>
      <c r="G264" s="33">
        <v>0</v>
      </c>
      <c r="H264" s="33">
        <v>0</v>
      </c>
      <c r="I264" s="33">
        <v>0</v>
      </c>
      <c r="J264" s="33">
        <v>0</v>
      </c>
      <c r="K264" s="33">
        <v>0</v>
      </c>
      <c r="L264" s="33">
        <v>0</v>
      </c>
      <c r="M264" s="33">
        <v>0</v>
      </c>
      <c r="N264" s="33">
        <v>0</v>
      </c>
      <c r="O264" s="33">
        <v>0</v>
      </c>
      <c r="Q264" s="34">
        <v>0</v>
      </c>
    </row>
    <row r="265" spans="1:17">
      <c r="A265" s="33" t="s">
        <v>394</v>
      </c>
      <c r="B265" s="33" t="s">
        <v>25</v>
      </c>
      <c r="C265" s="35" t="s">
        <v>24</v>
      </c>
      <c r="D265" s="34">
        <v>2022</v>
      </c>
      <c r="E265" s="33">
        <v>545</v>
      </c>
      <c r="F265" s="33">
        <v>607</v>
      </c>
      <c r="G265" s="33">
        <v>852</v>
      </c>
      <c r="H265" s="33">
        <v>719</v>
      </c>
      <c r="I265" s="33">
        <v>878</v>
      </c>
      <c r="J265" s="33">
        <v>662</v>
      </c>
      <c r="K265" s="33">
        <v>413</v>
      </c>
      <c r="L265" s="33">
        <v>515</v>
      </c>
      <c r="M265" s="33">
        <v>736</v>
      </c>
      <c r="N265" s="33">
        <v>583</v>
      </c>
      <c r="O265" s="33">
        <v>564</v>
      </c>
      <c r="P265" s="33">
        <v>635</v>
      </c>
      <c r="Q265" s="34">
        <v>7709</v>
      </c>
    </row>
    <row r="266" spans="1:17">
      <c r="A266" s="33" t="s">
        <v>395</v>
      </c>
      <c r="B266" s="33" t="s">
        <v>27</v>
      </c>
      <c r="C266" s="35" t="s">
        <v>26</v>
      </c>
      <c r="D266" s="34">
        <v>2022</v>
      </c>
      <c r="E266" s="33">
        <v>6529</v>
      </c>
      <c r="F266" s="33">
        <v>7373</v>
      </c>
      <c r="G266" s="33">
        <v>9529</v>
      </c>
      <c r="H266" s="33">
        <v>7324</v>
      </c>
      <c r="I266" s="33">
        <v>8503</v>
      </c>
      <c r="J266" s="33">
        <v>8715</v>
      </c>
      <c r="K266" s="33">
        <v>9453</v>
      </c>
      <c r="L266" s="33">
        <v>9307</v>
      </c>
      <c r="M266" s="33">
        <v>9129</v>
      </c>
      <c r="N266" s="33">
        <v>8166</v>
      </c>
      <c r="O266" s="33">
        <v>10090</v>
      </c>
      <c r="P266" s="33">
        <v>10956</v>
      </c>
      <c r="Q266" s="34">
        <v>105074</v>
      </c>
    </row>
    <row r="267" spans="1:17">
      <c r="A267" s="33" t="s">
        <v>396</v>
      </c>
      <c r="B267" s="33" t="s">
        <v>29</v>
      </c>
      <c r="C267" s="35" t="s">
        <v>28</v>
      </c>
      <c r="D267" s="34">
        <v>2022</v>
      </c>
      <c r="E267" s="33">
        <v>4251</v>
      </c>
      <c r="F267" s="33">
        <v>5217</v>
      </c>
      <c r="G267" s="33">
        <v>6838</v>
      </c>
      <c r="H267" s="33">
        <v>6882</v>
      </c>
      <c r="I267" s="33">
        <v>6582</v>
      </c>
      <c r="J267" s="33">
        <v>6596</v>
      </c>
      <c r="K267" s="33">
        <v>6653</v>
      </c>
      <c r="L267" s="33">
        <v>5963</v>
      </c>
      <c r="M267" s="33">
        <v>6125</v>
      </c>
      <c r="N267" s="33">
        <v>5656</v>
      </c>
      <c r="O267" s="33">
        <v>6887</v>
      </c>
      <c r="P267" s="33">
        <v>8489</v>
      </c>
      <c r="Q267" s="34">
        <v>76139</v>
      </c>
    </row>
    <row r="268" spans="1:17">
      <c r="A268" s="33" t="s">
        <v>397</v>
      </c>
      <c r="B268" s="33" t="s">
        <v>31</v>
      </c>
      <c r="C268" s="35" t="s">
        <v>30</v>
      </c>
      <c r="D268" s="34">
        <v>2022</v>
      </c>
      <c r="E268" s="33">
        <v>623</v>
      </c>
      <c r="F268" s="33">
        <v>557</v>
      </c>
      <c r="G268" s="33">
        <v>940</v>
      </c>
      <c r="H268" s="33">
        <v>1200</v>
      </c>
      <c r="I268" s="33">
        <v>1118</v>
      </c>
      <c r="J268" s="33">
        <v>1077</v>
      </c>
      <c r="K268" s="33">
        <v>1411</v>
      </c>
      <c r="L268" s="33">
        <v>1336</v>
      </c>
      <c r="M268" s="33">
        <v>1030</v>
      </c>
      <c r="N268" s="33">
        <v>939</v>
      </c>
      <c r="O268" s="33">
        <v>926</v>
      </c>
      <c r="P268" s="33">
        <v>991</v>
      </c>
      <c r="Q268" s="34">
        <v>12148</v>
      </c>
    </row>
    <row r="269" spans="1:17">
      <c r="A269" s="33" t="s">
        <v>398</v>
      </c>
      <c r="B269" s="33" t="s">
        <v>113</v>
      </c>
      <c r="C269" s="35" t="s">
        <v>114</v>
      </c>
      <c r="D269" s="34">
        <v>2022</v>
      </c>
      <c r="E269" s="33">
        <v>79</v>
      </c>
      <c r="F269" s="33">
        <v>83</v>
      </c>
      <c r="G269" s="33">
        <v>99</v>
      </c>
      <c r="H269" s="33">
        <v>87</v>
      </c>
      <c r="I269" s="33">
        <v>106</v>
      </c>
      <c r="J269" s="33">
        <v>112</v>
      </c>
      <c r="K269" s="33">
        <v>85</v>
      </c>
      <c r="L269" s="33">
        <v>81</v>
      </c>
      <c r="M269" s="33">
        <v>55</v>
      </c>
      <c r="N269" s="33">
        <v>74</v>
      </c>
      <c r="O269" s="33">
        <v>64</v>
      </c>
      <c r="P269" s="33">
        <v>37</v>
      </c>
      <c r="Q269" s="34">
        <v>962</v>
      </c>
    </row>
    <row r="270" spans="1:17">
      <c r="A270" s="33" t="s">
        <v>399</v>
      </c>
      <c r="B270" s="33" t="s">
        <v>124</v>
      </c>
      <c r="C270" s="35" t="s">
        <v>123</v>
      </c>
      <c r="D270" s="34">
        <v>2022</v>
      </c>
      <c r="E270" s="33">
        <v>208</v>
      </c>
      <c r="F270" s="33">
        <v>165</v>
      </c>
      <c r="G270" s="33">
        <v>94</v>
      </c>
      <c r="H270" s="33">
        <v>435</v>
      </c>
      <c r="I270" s="33">
        <v>218</v>
      </c>
      <c r="J270" s="33">
        <v>364</v>
      </c>
      <c r="K270" s="33">
        <v>512</v>
      </c>
      <c r="L270" s="33">
        <v>433</v>
      </c>
      <c r="M270" s="33">
        <v>312</v>
      </c>
      <c r="N270" s="33">
        <v>448</v>
      </c>
      <c r="O270" s="33">
        <v>447</v>
      </c>
      <c r="P270" s="33">
        <v>2990</v>
      </c>
      <c r="Q270" s="34">
        <v>6626</v>
      </c>
    </row>
    <row r="271" spans="1:17">
      <c r="A271" s="33" t="s">
        <v>400</v>
      </c>
      <c r="B271" s="33" t="s">
        <v>116</v>
      </c>
      <c r="C271" s="35" t="s">
        <v>115</v>
      </c>
      <c r="D271" s="34">
        <v>2022</v>
      </c>
      <c r="E271" s="33">
        <v>64</v>
      </c>
      <c r="F271" s="33">
        <v>63</v>
      </c>
      <c r="G271" s="33">
        <v>82</v>
      </c>
      <c r="H271" s="33">
        <v>68</v>
      </c>
      <c r="I271" s="33">
        <v>54</v>
      </c>
      <c r="J271" s="33">
        <v>78</v>
      </c>
      <c r="K271" s="33">
        <v>107</v>
      </c>
      <c r="L271" s="33">
        <v>78</v>
      </c>
      <c r="M271" s="33">
        <v>117</v>
      </c>
      <c r="N271" s="33">
        <v>96</v>
      </c>
      <c r="O271" s="33">
        <v>180</v>
      </c>
      <c r="P271" s="33">
        <v>161</v>
      </c>
      <c r="Q271" s="34">
        <v>1148</v>
      </c>
    </row>
    <row r="272" spans="1:17">
      <c r="A272" s="33" t="s">
        <v>401</v>
      </c>
      <c r="B272" s="33" t="s">
        <v>33</v>
      </c>
      <c r="C272" s="35" t="s">
        <v>32</v>
      </c>
      <c r="D272" s="34">
        <v>2022</v>
      </c>
      <c r="E272" s="33">
        <v>2540</v>
      </c>
      <c r="F272" s="33">
        <v>1925</v>
      </c>
      <c r="G272" s="33">
        <v>5084</v>
      </c>
      <c r="H272" s="33">
        <v>2085</v>
      </c>
      <c r="I272" s="33">
        <v>1950</v>
      </c>
      <c r="J272" s="33">
        <v>2355</v>
      </c>
      <c r="K272" s="33">
        <v>1295</v>
      </c>
      <c r="L272" s="33">
        <v>2511</v>
      </c>
      <c r="M272" s="33">
        <v>4259</v>
      </c>
      <c r="N272" s="33">
        <v>3438</v>
      </c>
      <c r="O272" s="33">
        <v>3337</v>
      </c>
      <c r="P272" s="33">
        <v>4229</v>
      </c>
      <c r="Q272" s="34">
        <v>35008</v>
      </c>
    </row>
    <row r="273" spans="1:17">
      <c r="A273" s="33" t="s">
        <v>402</v>
      </c>
      <c r="B273" s="33" t="s">
        <v>104</v>
      </c>
      <c r="C273" s="35" t="s">
        <v>103</v>
      </c>
      <c r="D273" s="34">
        <v>2022</v>
      </c>
      <c r="E273" s="33">
        <v>179</v>
      </c>
      <c r="F273" s="33">
        <v>650</v>
      </c>
      <c r="G273" s="33">
        <v>542</v>
      </c>
      <c r="H273" s="33">
        <v>1065</v>
      </c>
      <c r="I273" s="33">
        <v>818</v>
      </c>
      <c r="J273" s="33">
        <v>927</v>
      </c>
      <c r="K273" s="33">
        <v>668</v>
      </c>
      <c r="L273" s="33">
        <v>888</v>
      </c>
      <c r="M273" s="33">
        <v>1760</v>
      </c>
      <c r="N273" s="33">
        <v>2032</v>
      </c>
      <c r="O273" s="33">
        <v>1637</v>
      </c>
      <c r="P273" s="33">
        <v>4518</v>
      </c>
      <c r="Q273" s="34">
        <v>15684</v>
      </c>
    </row>
    <row r="274" spans="1:17">
      <c r="A274" s="33" t="s">
        <v>403</v>
      </c>
      <c r="B274" s="33" t="s">
        <v>34</v>
      </c>
      <c r="C274" s="35" t="s">
        <v>35</v>
      </c>
      <c r="D274" s="34">
        <v>2022</v>
      </c>
      <c r="E274" s="33">
        <v>18730</v>
      </c>
      <c r="F274" s="33">
        <v>18512</v>
      </c>
      <c r="G274" s="33">
        <v>20360</v>
      </c>
      <c r="H274" s="33">
        <v>16471</v>
      </c>
      <c r="I274" s="33">
        <v>18008</v>
      </c>
      <c r="J274" s="33">
        <v>19398</v>
      </c>
      <c r="K274" s="33">
        <v>16520</v>
      </c>
      <c r="L274" s="33">
        <v>18300</v>
      </c>
      <c r="M274" s="33">
        <v>20065</v>
      </c>
      <c r="N274" s="33">
        <v>21303</v>
      </c>
      <c r="O274" s="33">
        <v>27591</v>
      </c>
      <c r="P274" s="33">
        <v>28741</v>
      </c>
      <c r="Q274" s="34">
        <v>243999</v>
      </c>
    </row>
    <row r="275" spans="1:17">
      <c r="A275" s="33" t="s">
        <v>404</v>
      </c>
      <c r="B275" s="33" t="s">
        <v>36</v>
      </c>
      <c r="C275" s="35" t="s">
        <v>37</v>
      </c>
      <c r="D275" s="34">
        <v>2022</v>
      </c>
      <c r="E275" s="33">
        <v>3488</v>
      </c>
      <c r="F275" s="33">
        <v>3733</v>
      </c>
      <c r="G275" s="33">
        <v>3815</v>
      </c>
      <c r="H275" s="33">
        <v>2148</v>
      </c>
      <c r="I275" s="33">
        <v>3473</v>
      </c>
      <c r="J275" s="33">
        <v>3176</v>
      </c>
      <c r="K275" s="33">
        <v>3420</v>
      </c>
      <c r="L275" s="33">
        <v>3303</v>
      </c>
      <c r="M275" s="33">
        <v>3127</v>
      </c>
      <c r="N275" s="33">
        <v>3176</v>
      </c>
      <c r="O275" s="33">
        <v>3704</v>
      </c>
      <c r="P275" s="33">
        <v>3579</v>
      </c>
      <c r="Q275" s="34">
        <v>40142</v>
      </c>
    </row>
    <row r="276" spans="1:17">
      <c r="A276" s="33" t="s">
        <v>405</v>
      </c>
      <c r="B276" s="33" t="s">
        <v>39</v>
      </c>
      <c r="C276" s="35" t="s">
        <v>38</v>
      </c>
      <c r="D276" s="34">
        <v>2022</v>
      </c>
      <c r="E276" s="33">
        <v>2234</v>
      </c>
      <c r="F276" s="33">
        <v>2916</v>
      </c>
      <c r="G276" s="33">
        <v>3315</v>
      </c>
      <c r="H276" s="33">
        <v>3592</v>
      </c>
      <c r="I276" s="33">
        <v>2852</v>
      </c>
      <c r="J276" s="33">
        <v>2698</v>
      </c>
      <c r="K276" s="33">
        <v>2047</v>
      </c>
      <c r="L276" s="33">
        <v>1817</v>
      </c>
      <c r="M276" s="33">
        <v>2110</v>
      </c>
      <c r="N276" s="33">
        <v>2327</v>
      </c>
      <c r="O276" s="33">
        <v>2854</v>
      </c>
      <c r="P276" s="33">
        <v>5668</v>
      </c>
      <c r="Q276" s="34">
        <v>34430</v>
      </c>
    </row>
    <row r="277" spans="1:17">
      <c r="A277" s="33" t="s">
        <v>406</v>
      </c>
      <c r="B277" s="33" t="s">
        <v>110</v>
      </c>
      <c r="C277" s="35" t="s">
        <v>109</v>
      </c>
      <c r="D277" s="34">
        <v>2022</v>
      </c>
      <c r="E277" s="33">
        <v>0</v>
      </c>
      <c r="F277" s="33">
        <v>0</v>
      </c>
      <c r="G277" s="33">
        <v>0</v>
      </c>
      <c r="H277" s="33">
        <v>0</v>
      </c>
      <c r="I277" s="33">
        <v>0</v>
      </c>
      <c r="J277" s="33">
        <v>0</v>
      </c>
      <c r="K277" s="33">
        <v>0</v>
      </c>
      <c r="L277" s="33">
        <v>0</v>
      </c>
      <c r="M277" s="33">
        <v>0</v>
      </c>
      <c r="N277" s="33">
        <v>0</v>
      </c>
      <c r="O277" s="33">
        <v>0</v>
      </c>
      <c r="P277" s="33">
        <v>0</v>
      </c>
      <c r="Q277" s="34">
        <v>0</v>
      </c>
    </row>
    <row r="278" spans="1:17">
      <c r="A278" s="33" t="s">
        <v>407</v>
      </c>
      <c r="B278" s="33" t="s">
        <v>41</v>
      </c>
      <c r="C278" s="35" t="s">
        <v>40</v>
      </c>
      <c r="D278" s="34">
        <v>2022</v>
      </c>
      <c r="E278" s="33">
        <v>1336</v>
      </c>
      <c r="F278" s="33">
        <v>1896</v>
      </c>
      <c r="G278" s="33">
        <v>2864</v>
      </c>
      <c r="H278" s="33">
        <v>2296</v>
      </c>
      <c r="I278" s="33">
        <v>2457</v>
      </c>
      <c r="J278" s="33">
        <v>2258</v>
      </c>
      <c r="K278" s="33">
        <v>1803</v>
      </c>
      <c r="L278" s="33">
        <v>1584</v>
      </c>
      <c r="M278" s="33">
        <v>2045</v>
      </c>
      <c r="N278" s="33">
        <v>2095</v>
      </c>
      <c r="O278" s="33">
        <v>2532</v>
      </c>
      <c r="P278" s="33">
        <v>2903</v>
      </c>
      <c r="Q278" s="34">
        <v>26069</v>
      </c>
    </row>
    <row r="279" spans="1:17">
      <c r="A279" s="33" t="s">
        <v>408</v>
      </c>
      <c r="B279" s="33" t="s">
        <v>43</v>
      </c>
      <c r="C279" s="35" t="s">
        <v>42</v>
      </c>
      <c r="D279" s="34">
        <v>2022</v>
      </c>
      <c r="E279" s="33">
        <v>11175</v>
      </c>
      <c r="F279" s="33">
        <v>11698</v>
      </c>
      <c r="G279" s="33">
        <v>11808</v>
      </c>
      <c r="H279" s="33">
        <v>9560</v>
      </c>
      <c r="I279" s="33">
        <v>13057</v>
      </c>
      <c r="J279" s="33">
        <v>13609</v>
      </c>
      <c r="K279" s="33">
        <v>11985</v>
      </c>
      <c r="L279" s="33">
        <v>10562</v>
      </c>
      <c r="M279" s="33">
        <v>11176</v>
      </c>
      <c r="N279" s="33">
        <v>9762</v>
      </c>
      <c r="O279" s="33">
        <v>12799</v>
      </c>
      <c r="P279" s="33">
        <v>17397</v>
      </c>
      <c r="Q279" s="34">
        <v>144588</v>
      </c>
    </row>
    <row r="280" spans="1:17">
      <c r="A280" s="33" t="s">
        <v>409</v>
      </c>
      <c r="B280" s="33" t="s">
        <v>45</v>
      </c>
      <c r="C280" s="35" t="s">
        <v>44</v>
      </c>
      <c r="D280" s="34">
        <v>2022</v>
      </c>
      <c r="E280" s="33">
        <v>3864</v>
      </c>
      <c r="F280" s="33">
        <v>3500</v>
      </c>
      <c r="G280" s="33">
        <v>3747</v>
      </c>
      <c r="H280" s="33">
        <v>3014</v>
      </c>
      <c r="I280" s="33">
        <v>3183</v>
      </c>
      <c r="J280" s="33">
        <v>3849</v>
      </c>
      <c r="K280" s="33">
        <v>3762</v>
      </c>
      <c r="L280" s="33">
        <v>3699</v>
      </c>
      <c r="M280" s="33">
        <v>3196</v>
      </c>
      <c r="N280" s="33">
        <v>3178</v>
      </c>
      <c r="O280" s="33">
        <v>4141</v>
      </c>
      <c r="P280" s="33">
        <v>6087</v>
      </c>
      <c r="Q280" s="34">
        <v>45220</v>
      </c>
    </row>
    <row r="281" spans="1:17">
      <c r="A281" s="33" t="s">
        <v>410</v>
      </c>
      <c r="B281" s="33" t="s">
        <v>105</v>
      </c>
      <c r="C281" s="35" t="s">
        <v>106</v>
      </c>
      <c r="D281" s="34">
        <v>2022</v>
      </c>
      <c r="E281" s="33">
        <v>174</v>
      </c>
      <c r="F281" s="33">
        <v>364</v>
      </c>
      <c r="G281" s="33">
        <v>571</v>
      </c>
      <c r="H281" s="33">
        <v>467</v>
      </c>
      <c r="I281" s="33">
        <v>460</v>
      </c>
      <c r="J281" s="33">
        <v>241</v>
      </c>
      <c r="K281" s="33">
        <v>194</v>
      </c>
      <c r="L281" s="33">
        <v>241</v>
      </c>
      <c r="M281" s="33">
        <v>667</v>
      </c>
      <c r="N281" s="33">
        <v>1073</v>
      </c>
      <c r="O281" s="33">
        <v>1669</v>
      </c>
      <c r="P281" s="33">
        <v>887</v>
      </c>
      <c r="Q281" s="34">
        <v>7008</v>
      </c>
    </row>
    <row r="282" spans="1:17">
      <c r="A282" s="33" t="s">
        <v>411</v>
      </c>
      <c r="B282" s="33" t="s">
        <v>47</v>
      </c>
      <c r="C282" s="35" t="s">
        <v>46</v>
      </c>
      <c r="D282" s="34">
        <v>2022</v>
      </c>
      <c r="E282" s="33">
        <v>2563</v>
      </c>
      <c r="F282" s="33">
        <v>1885</v>
      </c>
      <c r="G282" s="33">
        <v>2948</v>
      </c>
      <c r="H282" s="33">
        <v>2093</v>
      </c>
      <c r="I282" s="33">
        <v>2485</v>
      </c>
      <c r="J282" s="33">
        <v>2533</v>
      </c>
      <c r="K282" s="33">
        <v>2708</v>
      </c>
      <c r="L282" s="33">
        <v>1894</v>
      </c>
      <c r="M282" s="33">
        <v>2415</v>
      </c>
      <c r="N282" s="33">
        <v>2242</v>
      </c>
      <c r="O282" s="33">
        <v>2825</v>
      </c>
      <c r="P282" s="33">
        <v>2724</v>
      </c>
      <c r="Q282" s="34">
        <v>29315</v>
      </c>
    </row>
    <row r="283" spans="1:17">
      <c r="A283" s="33" t="s">
        <v>412</v>
      </c>
      <c r="B283" s="33" t="s">
        <v>120</v>
      </c>
      <c r="C283" s="35" t="s">
        <v>121</v>
      </c>
      <c r="D283" s="34">
        <v>2022</v>
      </c>
      <c r="E283" s="33">
        <v>16</v>
      </c>
      <c r="F283" s="33">
        <v>18</v>
      </c>
      <c r="G283" s="33">
        <v>18</v>
      </c>
      <c r="H283" s="33">
        <v>13</v>
      </c>
      <c r="I283" s="33">
        <v>34</v>
      </c>
      <c r="J283" s="33">
        <v>20</v>
      </c>
      <c r="K283" s="33">
        <v>28</v>
      </c>
      <c r="L283" s="33">
        <v>23</v>
      </c>
      <c r="M283" s="33">
        <v>28</v>
      </c>
      <c r="N283" s="33">
        <v>27</v>
      </c>
      <c r="O283" s="33">
        <v>39</v>
      </c>
      <c r="P283" s="33">
        <v>27</v>
      </c>
      <c r="Q283" s="34">
        <v>291</v>
      </c>
    </row>
    <row r="284" spans="1:17">
      <c r="A284" s="33" t="s">
        <v>413</v>
      </c>
      <c r="B284" s="33" t="s">
        <v>49</v>
      </c>
      <c r="C284" s="35" t="s">
        <v>48</v>
      </c>
      <c r="D284" s="34">
        <v>2022</v>
      </c>
      <c r="E284" s="33">
        <v>5587</v>
      </c>
      <c r="F284" s="33">
        <v>6074</v>
      </c>
      <c r="G284" s="33">
        <v>8074</v>
      </c>
      <c r="H284" s="33">
        <v>5387</v>
      </c>
      <c r="I284" s="33">
        <v>5979</v>
      </c>
      <c r="J284" s="33">
        <v>6891</v>
      </c>
      <c r="K284" s="33">
        <v>4146</v>
      </c>
      <c r="L284" s="33">
        <v>3976</v>
      </c>
      <c r="M284" s="33">
        <v>5633</v>
      </c>
      <c r="N284" s="33">
        <v>5851</v>
      </c>
      <c r="O284" s="33">
        <v>7340</v>
      </c>
      <c r="P284" s="33">
        <v>14923</v>
      </c>
      <c r="Q284" s="34">
        <v>79861</v>
      </c>
    </row>
    <row r="285" spans="1:17">
      <c r="A285" s="33" t="s">
        <v>414</v>
      </c>
      <c r="B285" s="33" t="s">
        <v>51</v>
      </c>
      <c r="C285" s="35" t="s">
        <v>50</v>
      </c>
      <c r="D285" s="34">
        <v>2022</v>
      </c>
      <c r="E285" s="33">
        <v>9135</v>
      </c>
      <c r="F285" s="33">
        <v>9060</v>
      </c>
      <c r="G285" s="33">
        <v>11188</v>
      </c>
      <c r="H285" s="33">
        <v>6674</v>
      </c>
      <c r="I285" s="33">
        <v>9510</v>
      </c>
      <c r="J285" s="33">
        <v>10813</v>
      </c>
      <c r="K285" s="33">
        <v>9428</v>
      </c>
      <c r="L285" s="33">
        <v>7753</v>
      </c>
      <c r="M285" s="33">
        <v>8446</v>
      </c>
      <c r="N285" s="33">
        <v>8383</v>
      </c>
      <c r="O285" s="33">
        <v>9269</v>
      </c>
      <c r="P285" s="33">
        <v>11987</v>
      </c>
      <c r="Q285" s="34">
        <v>111646</v>
      </c>
    </row>
    <row r="286" spans="1:17">
      <c r="A286" s="33" t="s">
        <v>415</v>
      </c>
      <c r="B286" s="33" t="s">
        <v>53</v>
      </c>
      <c r="C286" s="35" t="s">
        <v>52</v>
      </c>
      <c r="D286" s="34">
        <v>2022</v>
      </c>
      <c r="E286" s="33">
        <v>12218</v>
      </c>
      <c r="F286" s="33">
        <v>12739</v>
      </c>
      <c r="G286" s="33">
        <v>12249</v>
      </c>
      <c r="H286" s="33">
        <v>9047</v>
      </c>
      <c r="I286" s="33">
        <v>10645</v>
      </c>
      <c r="J286" s="33">
        <v>12314</v>
      </c>
      <c r="K286" s="33">
        <v>13270</v>
      </c>
      <c r="L286" s="33">
        <v>11634</v>
      </c>
      <c r="M286" s="33">
        <v>14631</v>
      </c>
      <c r="N286" s="33">
        <v>11555</v>
      </c>
      <c r="O286" s="33">
        <v>11226</v>
      </c>
      <c r="P286" s="33">
        <v>12400</v>
      </c>
      <c r="Q286" s="34">
        <v>143928</v>
      </c>
    </row>
    <row r="287" spans="1:17">
      <c r="A287" s="33" t="s">
        <v>416</v>
      </c>
      <c r="B287" s="33" t="s">
        <v>54</v>
      </c>
      <c r="C287" s="35" t="s">
        <v>55</v>
      </c>
      <c r="D287" s="34">
        <v>2022</v>
      </c>
      <c r="E287" s="33">
        <v>1192</v>
      </c>
      <c r="F287" s="33">
        <v>1313</v>
      </c>
      <c r="G287" s="33">
        <v>1794</v>
      </c>
      <c r="H287" s="33">
        <v>1316</v>
      </c>
      <c r="I287" s="33">
        <v>1275</v>
      </c>
      <c r="J287" s="33">
        <v>597</v>
      </c>
      <c r="K287" s="33">
        <v>189</v>
      </c>
      <c r="L287" s="33">
        <v>130</v>
      </c>
      <c r="M287" s="33">
        <v>345</v>
      </c>
      <c r="N287" s="33">
        <v>656</v>
      </c>
      <c r="O287" s="33">
        <v>1440</v>
      </c>
      <c r="P287" s="33">
        <v>1943</v>
      </c>
      <c r="Q287" s="34">
        <v>12190</v>
      </c>
    </row>
    <row r="288" spans="1:17">
      <c r="A288" s="33" t="s">
        <v>417</v>
      </c>
      <c r="B288" s="33" t="s">
        <v>56</v>
      </c>
      <c r="C288" s="35" t="s">
        <v>135</v>
      </c>
      <c r="D288" s="34">
        <v>2022</v>
      </c>
      <c r="E288" s="42">
        <v>0.1</v>
      </c>
      <c r="F288" s="42">
        <v>0.1</v>
      </c>
      <c r="G288" s="42">
        <v>0.1</v>
      </c>
      <c r="H288" s="33">
        <v>0.1</v>
      </c>
      <c r="I288" s="33">
        <v>0.1</v>
      </c>
      <c r="J288" s="33">
        <v>0.1</v>
      </c>
      <c r="K288" s="33">
        <v>0.1</v>
      </c>
      <c r="L288" s="33">
        <v>0.1</v>
      </c>
      <c r="M288" s="33">
        <v>0.1</v>
      </c>
      <c r="N288" s="33">
        <v>0.1</v>
      </c>
      <c r="O288" s="33">
        <v>0.1</v>
      </c>
      <c r="P288" s="33">
        <v>0.1</v>
      </c>
      <c r="Q288" s="34">
        <v>1.2</v>
      </c>
    </row>
    <row r="289" spans="1:20">
      <c r="A289" s="33" t="s">
        <v>418</v>
      </c>
      <c r="B289" s="33" t="s">
        <v>58</v>
      </c>
      <c r="C289" s="35" t="s">
        <v>57</v>
      </c>
      <c r="D289" s="34">
        <v>2022</v>
      </c>
      <c r="E289" s="33">
        <v>321</v>
      </c>
      <c r="F289" s="33">
        <v>385</v>
      </c>
      <c r="G289" s="33">
        <v>585</v>
      </c>
      <c r="H289" s="33">
        <v>325</v>
      </c>
      <c r="I289" s="33">
        <v>230</v>
      </c>
      <c r="J289" s="33">
        <v>301</v>
      </c>
      <c r="K289" s="33">
        <v>232</v>
      </c>
      <c r="L289" s="33">
        <v>244</v>
      </c>
      <c r="M289" s="33">
        <v>283</v>
      </c>
      <c r="N289" s="33">
        <v>225</v>
      </c>
      <c r="O289" s="33">
        <v>339</v>
      </c>
      <c r="P289" s="33">
        <v>255</v>
      </c>
      <c r="Q289" s="34">
        <v>3725</v>
      </c>
    </row>
    <row r="290" spans="1:20">
      <c r="A290" s="33" t="s">
        <v>419</v>
      </c>
      <c r="B290" s="33" t="s">
        <v>60</v>
      </c>
      <c r="C290" s="35" t="s">
        <v>59</v>
      </c>
      <c r="D290" s="34">
        <v>2022</v>
      </c>
      <c r="E290" s="33">
        <v>852</v>
      </c>
      <c r="F290" s="33">
        <v>756</v>
      </c>
      <c r="G290" s="33">
        <v>1543</v>
      </c>
      <c r="H290" s="33">
        <v>831</v>
      </c>
      <c r="I290" s="33">
        <v>953</v>
      </c>
      <c r="J290" s="33">
        <v>1223</v>
      </c>
      <c r="K290" s="33">
        <v>1934</v>
      </c>
      <c r="L290" s="33">
        <v>997</v>
      </c>
      <c r="M290" s="33">
        <v>1894</v>
      </c>
      <c r="N290" s="33">
        <v>806</v>
      </c>
      <c r="O290" s="33">
        <v>2064</v>
      </c>
      <c r="P290" s="33">
        <v>1730</v>
      </c>
      <c r="Q290" s="34">
        <v>15583</v>
      </c>
    </row>
    <row r="291" spans="1:20">
      <c r="A291" s="33" t="s">
        <v>420</v>
      </c>
      <c r="B291" s="33" t="s">
        <v>62</v>
      </c>
      <c r="C291" s="35" t="s">
        <v>61</v>
      </c>
      <c r="D291" s="34">
        <v>2022</v>
      </c>
      <c r="E291" s="33">
        <v>5094</v>
      </c>
      <c r="F291" s="33">
        <v>5875</v>
      </c>
      <c r="G291" s="33">
        <v>7028</v>
      </c>
      <c r="H291" s="33">
        <v>6448</v>
      </c>
      <c r="I291" s="33">
        <v>6516</v>
      </c>
      <c r="J291" s="33">
        <v>6894</v>
      </c>
      <c r="K291" s="33">
        <v>6912</v>
      </c>
      <c r="L291" s="33">
        <v>5871</v>
      </c>
      <c r="M291" s="33">
        <v>7020</v>
      </c>
      <c r="N291" s="33">
        <v>7086</v>
      </c>
      <c r="O291" s="33">
        <v>7188</v>
      </c>
      <c r="P291" s="33">
        <v>6434</v>
      </c>
      <c r="Q291" s="34">
        <v>78366</v>
      </c>
    </row>
    <row r="292" spans="1:20">
      <c r="A292" s="33" t="s">
        <v>421</v>
      </c>
      <c r="B292" s="33" t="s">
        <v>63</v>
      </c>
      <c r="C292" s="35" t="s">
        <v>64</v>
      </c>
      <c r="D292" s="34">
        <v>2022</v>
      </c>
      <c r="E292" s="33">
        <v>2876</v>
      </c>
      <c r="F292" s="33">
        <v>3185</v>
      </c>
      <c r="G292" s="33">
        <v>3086</v>
      </c>
      <c r="H292" s="33">
        <v>2534</v>
      </c>
      <c r="I292" s="33">
        <v>2775</v>
      </c>
      <c r="J292" s="33">
        <v>2188</v>
      </c>
      <c r="K292" s="33">
        <v>2618</v>
      </c>
      <c r="L292" s="33">
        <v>1799</v>
      </c>
      <c r="M292" s="33">
        <v>2358</v>
      </c>
      <c r="N292" s="33">
        <v>3320</v>
      </c>
      <c r="O292" s="33">
        <v>4404</v>
      </c>
      <c r="P292" s="33">
        <v>5462</v>
      </c>
      <c r="Q292" s="34">
        <v>36605</v>
      </c>
    </row>
    <row r="293" spans="1:20">
      <c r="A293" s="33" t="s">
        <v>422</v>
      </c>
      <c r="B293" s="33" t="s">
        <v>66</v>
      </c>
      <c r="C293" s="35" t="s">
        <v>65</v>
      </c>
      <c r="D293" s="34">
        <v>2022</v>
      </c>
      <c r="E293" s="33">
        <v>36593</v>
      </c>
      <c r="F293" s="33">
        <v>36889</v>
      </c>
      <c r="G293" s="33">
        <v>38543</v>
      </c>
      <c r="H293" s="33">
        <v>29873</v>
      </c>
      <c r="I293" s="33">
        <v>38782</v>
      </c>
      <c r="J293" s="33">
        <v>43456</v>
      </c>
      <c r="K293" s="33">
        <v>39933</v>
      </c>
      <c r="L293" s="33">
        <v>38049</v>
      </c>
      <c r="M293" s="33">
        <v>40371</v>
      </c>
      <c r="N293" s="33">
        <v>41159</v>
      </c>
      <c r="O293" s="33">
        <v>46807</v>
      </c>
      <c r="P293" s="33">
        <v>50512</v>
      </c>
      <c r="Q293" s="34">
        <v>480967</v>
      </c>
    </row>
    <row r="294" spans="1:20">
      <c r="A294" s="33" t="s">
        <v>423</v>
      </c>
      <c r="B294" s="33" t="s">
        <v>91</v>
      </c>
      <c r="C294" s="35" t="s">
        <v>85</v>
      </c>
      <c r="D294" s="34">
        <v>2022</v>
      </c>
      <c r="E294" s="33">
        <v>1156</v>
      </c>
      <c r="F294" s="33">
        <v>1065</v>
      </c>
      <c r="G294" s="33">
        <v>1392</v>
      </c>
      <c r="H294" s="33">
        <v>1285</v>
      </c>
      <c r="I294" s="33">
        <v>1095</v>
      </c>
      <c r="J294" s="33">
        <v>1233</v>
      </c>
      <c r="K294" s="33">
        <v>1095</v>
      </c>
      <c r="L294" s="33">
        <v>645</v>
      </c>
      <c r="M294" s="33">
        <v>703</v>
      </c>
      <c r="N294" s="33">
        <v>912</v>
      </c>
      <c r="O294" s="33">
        <v>2133</v>
      </c>
      <c r="P294" s="33">
        <v>4470</v>
      </c>
      <c r="Q294" s="34">
        <v>17184</v>
      </c>
    </row>
    <row r="295" spans="1:20">
      <c r="A295" s="33" t="s">
        <v>424</v>
      </c>
      <c r="B295" s="33" t="s">
        <v>92</v>
      </c>
      <c r="C295" s="35" t="s">
        <v>86</v>
      </c>
      <c r="D295" s="34">
        <v>2022</v>
      </c>
      <c r="E295" s="33">
        <v>179</v>
      </c>
      <c r="F295" s="33">
        <v>329</v>
      </c>
      <c r="G295" s="33">
        <v>353</v>
      </c>
      <c r="H295" s="33">
        <v>302</v>
      </c>
      <c r="I295" s="33">
        <v>245</v>
      </c>
      <c r="J295" s="33">
        <v>255</v>
      </c>
      <c r="K295" s="33">
        <v>372</v>
      </c>
      <c r="L295" s="33">
        <v>247</v>
      </c>
      <c r="M295" s="33">
        <v>216</v>
      </c>
      <c r="N295" s="33">
        <v>187</v>
      </c>
      <c r="O295" s="33">
        <v>242</v>
      </c>
      <c r="P295" s="33">
        <v>273</v>
      </c>
      <c r="Q295" s="34">
        <v>3200</v>
      </c>
    </row>
    <row r="296" spans="1:20">
      <c r="A296" s="33" t="s">
        <v>425</v>
      </c>
      <c r="B296" s="33" t="s">
        <v>93</v>
      </c>
      <c r="C296" s="35" t="s">
        <v>87</v>
      </c>
      <c r="D296" s="34">
        <v>2022</v>
      </c>
      <c r="E296" s="33">
        <v>232</v>
      </c>
      <c r="F296" s="33">
        <v>186</v>
      </c>
      <c r="G296" s="33">
        <v>213</v>
      </c>
      <c r="H296" s="33">
        <v>219</v>
      </c>
      <c r="I296" s="33">
        <v>226</v>
      </c>
      <c r="J296" s="33">
        <v>412</v>
      </c>
      <c r="K296" s="33">
        <v>291</v>
      </c>
      <c r="L296" s="33">
        <v>269</v>
      </c>
      <c r="M296" s="33">
        <v>312</v>
      </c>
      <c r="N296" s="33">
        <v>435</v>
      </c>
      <c r="O296" s="33">
        <v>371</v>
      </c>
      <c r="P296" s="33">
        <v>491</v>
      </c>
      <c r="Q296" s="34">
        <v>3657</v>
      </c>
    </row>
    <row r="297" spans="1:20">
      <c r="A297" s="33" t="s">
        <v>426</v>
      </c>
      <c r="B297" s="33" t="s">
        <v>94</v>
      </c>
      <c r="C297" s="35" t="s">
        <v>88</v>
      </c>
      <c r="D297" s="34">
        <v>2022</v>
      </c>
      <c r="E297" s="33">
        <v>223</v>
      </c>
      <c r="F297" s="33">
        <v>206</v>
      </c>
      <c r="G297" s="33">
        <v>358</v>
      </c>
      <c r="H297" s="33">
        <v>201</v>
      </c>
      <c r="I297" s="33">
        <v>136</v>
      </c>
      <c r="J297" s="33">
        <v>235</v>
      </c>
      <c r="K297" s="33">
        <v>143</v>
      </c>
      <c r="L297" s="33">
        <v>158</v>
      </c>
      <c r="M297" s="33">
        <v>237</v>
      </c>
      <c r="N297" s="33">
        <v>188</v>
      </c>
      <c r="O297" s="33">
        <v>335</v>
      </c>
      <c r="P297" s="33">
        <v>326</v>
      </c>
      <c r="Q297" s="34">
        <v>2746</v>
      </c>
    </row>
    <row r="298" spans="1:20">
      <c r="A298" s="33" t="s">
        <v>427</v>
      </c>
      <c r="B298" s="33" t="s">
        <v>95</v>
      </c>
      <c r="C298" s="35" t="s">
        <v>89</v>
      </c>
      <c r="D298" s="34">
        <v>2022</v>
      </c>
      <c r="E298" s="33">
        <v>419</v>
      </c>
      <c r="F298" s="33">
        <v>5944</v>
      </c>
      <c r="G298" s="33">
        <v>8045</v>
      </c>
      <c r="H298" s="33">
        <v>650</v>
      </c>
      <c r="I298" s="33">
        <v>293</v>
      </c>
      <c r="J298" s="42">
        <v>2908</v>
      </c>
      <c r="K298" s="33">
        <v>1184</v>
      </c>
      <c r="L298" s="33">
        <v>5291</v>
      </c>
      <c r="M298" s="33">
        <v>13724</v>
      </c>
      <c r="N298" s="33">
        <v>3185</v>
      </c>
      <c r="O298" s="33">
        <v>10819</v>
      </c>
      <c r="P298" s="33">
        <v>17501</v>
      </c>
      <c r="Q298" s="34">
        <v>69963</v>
      </c>
    </row>
    <row r="299" spans="1:20">
      <c r="A299" s="33" t="s">
        <v>428</v>
      </c>
      <c r="B299" s="33" t="s">
        <v>96</v>
      </c>
      <c r="C299" s="35" t="s">
        <v>97</v>
      </c>
      <c r="D299" s="34">
        <v>2022</v>
      </c>
      <c r="E299" s="33">
        <v>167</v>
      </c>
      <c r="F299" s="33">
        <v>207</v>
      </c>
      <c r="G299" s="33">
        <v>167</v>
      </c>
      <c r="H299" s="33">
        <v>147</v>
      </c>
      <c r="I299" s="33">
        <v>128</v>
      </c>
      <c r="J299" s="42">
        <v>230</v>
      </c>
      <c r="K299" s="33">
        <v>322</v>
      </c>
      <c r="L299" s="33">
        <v>288</v>
      </c>
      <c r="M299" s="33">
        <v>295</v>
      </c>
      <c r="N299" s="33">
        <v>509</v>
      </c>
      <c r="O299" s="33">
        <v>594</v>
      </c>
      <c r="P299" s="33">
        <v>901</v>
      </c>
      <c r="Q299" s="34">
        <v>3955</v>
      </c>
    </row>
    <row r="300" spans="1:20">
      <c r="A300" s="33" t="s">
        <v>429</v>
      </c>
      <c r="B300" s="33" t="s">
        <v>67</v>
      </c>
      <c r="C300" s="35" t="s">
        <v>68</v>
      </c>
      <c r="D300" s="34">
        <v>2022</v>
      </c>
      <c r="E300" s="33">
        <v>1290.8999999999942</v>
      </c>
      <c r="F300" s="33">
        <v>1514.8999999999942</v>
      </c>
      <c r="G300" s="33">
        <v>2005.8999999999942</v>
      </c>
      <c r="H300" s="33">
        <v>1688.8999999999942</v>
      </c>
      <c r="I300" s="33">
        <v>1718.8999999999942</v>
      </c>
      <c r="J300" s="33">
        <v>1914.8999999999942</v>
      </c>
      <c r="K300" s="33">
        <v>4699.8999999999942</v>
      </c>
      <c r="L300" s="33">
        <v>1553.8999999999942</v>
      </c>
      <c r="M300" s="33">
        <v>1486.8999999999942</v>
      </c>
      <c r="N300" s="33">
        <v>1436.8999999999942</v>
      </c>
      <c r="O300" s="33">
        <v>1623.8999999999942</v>
      </c>
      <c r="P300" s="33">
        <v>3612.9000000000233</v>
      </c>
      <c r="Q300" s="34">
        <v>24548.799999999959</v>
      </c>
    </row>
    <row r="301" spans="1:20">
      <c r="A301" s="33" t="s">
        <v>100</v>
      </c>
      <c r="B301" s="33" t="s">
        <v>69</v>
      </c>
      <c r="C301" s="35" t="s">
        <v>70</v>
      </c>
      <c r="D301" s="34">
        <v>2022</v>
      </c>
      <c r="E301" s="33">
        <v>184112</v>
      </c>
      <c r="F301" s="33">
        <v>200512</v>
      </c>
      <c r="G301" s="33">
        <v>241330</v>
      </c>
      <c r="H301" s="33">
        <v>180264</v>
      </c>
      <c r="I301" s="33">
        <v>207199</v>
      </c>
      <c r="J301" s="33">
        <v>224558</v>
      </c>
      <c r="K301" s="33">
        <v>205911</v>
      </c>
      <c r="L301" s="33">
        <v>199183</v>
      </c>
      <c r="M301" s="33">
        <v>224816</v>
      </c>
      <c r="N301" s="33">
        <v>208642</v>
      </c>
      <c r="O301" s="33">
        <v>260512</v>
      </c>
      <c r="P301" s="33">
        <v>314318</v>
      </c>
      <c r="Q301" s="34">
        <v>2651357</v>
      </c>
      <c r="S301" s="33">
        <v>2651357</v>
      </c>
      <c r="T301" s="33">
        <v>0</v>
      </c>
    </row>
    <row r="302" spans="1:20">
      <c r="A302" s="33" t="s">
        <v>430</v>
      </c>
      <c r="B302" s="33" t="s">
        <v>71</v>
      </c>
      <c r="C302" s="35" t="s">
        <v>13</v>
      </c>
      <c r="D302" s="34">
        <v>2023</v>
      </c>
      <c r="E302" s="33">
        <v>14754</v>
      </c>
      <c r="F302" s="33">
        <v>18277</v>
      </c>
      <c r="G302" s="33">
        <v>27699</v>
      </c>
      <c r="H302" s="33">
        <v>17788</v>
      </c>
      <c r="I302" s="33">
        <v>22143</v>
      </c>
      <c r="J302" s="33">
        <v>24923</v>
      </c>
      <c r="K302" s="33">
        <v>19926</v>
      </c>
      <c r="L302" s="33">
        <v>21372</v>
      </c>
      <c r="M302" s="33">
        <v>17902</v>
      </c>
      <c r="N302" s="33">
        <v>20612</v>
      </c>
      <c r="O302" s="33">
        <v>21603</v>
      </c>
      <c r="P302" s="33">
        <v>19881</v>
      </c>
      <c r="Q302" s="34">
        <v>246880</v>
      </c>
    </row>
    <row r="303" spans="1:20">
      <c r="A303" s="33" t="s">
        <v>431</v>
      </c>
      <c r="B303" s="33" t="s">
        <v>119</v>
      </c>
      <c r="C303" s="35" t="s">
        <v>118</v>
      </c>
      <c r="D303" s="34">
        <v>2023</v>
      </c>
      <c r="E303" s="33">
        <v>84</v>
      </c>
      <c r="F303" s="33">
        <v>54</v>
      </c>
      <c r="G303" s="33">
        <v>97</v>
      </c>
      <c r="H303" s="33">
        <v>70</v>
      </c>
      <c r="I303" s="33">
        <v>104</v>
      </c>
      <c r="J303" s="33">
        <v>86</v>
      </c>
      <c r="K303" s="33">
        <v>63</v>
      </c>
      <c r="L303" s="33">
        <v>52</v>
      </c>
      <c r="M303" s="33">
        <v>58</v>
      </c>
      <c r="N303" s="33">
        <v>54</v>
      </c>
      <c r="O303" s="33">
        <v>54</v>
      </c>
      <c r="P303" s="33">
        <v>33</v>
      </c>
      <c r="Q303" s="34">
        <v>809</v>
      </c>
    </row>
    <row r="304" spans="1:20">
      <c r="A304" s="33" t="s">
        <v>432</v>
      </c>
      <c r="B304" s="33" t="s">
        <v>14</v>
      </c>
      <c r="C304" s="35" t="s">
        <v>15</v>
      </c>
      <c r="D304" s="34">
        <v>2023</v>
      </c>
      <c r="E304" s="33">
        <v>11158</v>
      </c>
      <c r="F304" s="33">
        <v>14885</v>
      </c>
      <c r="G304" s="33">
        <v>21246</v>
      </c>
      <c r="H304" s="33">
        <v>17262</v>
      </c>
      <c r="I304" s="33">
        <v>27489</v>
      </c>
      <c r="J304" s="33">
        <v>19595</v>
      </c>
      <c r="K304" s="33">
        <v>18907</v>
      </c>
      <c r="L304" s="33">
        <v>20972</v>
      </c>
      <c r="M304" s="33">
        <v>17720</v>
      </c>
      <c r="N304" s="33">
        <v>18062</v>
      </c>
      <c r="O304" s="33">
        <v>21981</v>
      </c>
      <c r="P304" s="33">
        <v>23883</v>
      </c>
      <c r="Q304" s="34">
        <v>233160</v>
      </c>
    </row>
    <row r="305" spans="1:17">
      <c r="A305" s="33" t="s">
        <v>433</v>
      </c>
      <c r="B305" s="33" t="s">
        <v>107</v>
      </c>
      <c r="C305" s="35" t="s">
        <v>108</v>
      </c>
      <c r="D305" s="34">
        <v>2023</v>
      </c>
      <c r="E305" s="33">
        <v>50</v>
      </c>
      <c r="F305" s="33">
        <v>7</v>
      </c>
      <c r="G305" s="33">
        <v>7</v>
      </c>
      <c r="H305" s="33">
        <v>47</v>
      </c>
      <c r="I305" s="33">
        <v>54</v>
      </c>
      <c r="J305" s="33">
        <v>63</v>
      </c>
      <c r="K305" s="33">
        <v>404</v>
      </c>
      <c r="L305" s="33">
        <v>2034</v>
      </c>
      <c r="M305" s="33">
        <v>196</v>
      </c>
      <c r="N305" s="33">
        <v>226</v>
      </c>
      <c r="O305" s="33">
        <v>350</v>
      </c>
      <c r="P305" s="33">
        <v>701</v>
      </c>
      <c r="Q305" s="34">
        <v>4139</v>
      </c>
    </row>
    <row r="306" spans="1:17">
      <c r="A306" s="33" t="s">
        <v>434</v>
      </c>
      <c r="B306" s="33" t="s">
        <v>17</v>
      </c>
      <c r="C306" s="35" t="s">
        <v>16</v>
      </c>
      <c r="D306" s="34">
        <v>2023</v>
      </c>
      <c r="E306" s="33">
        <v>2269</v>
      </c>
      <c r="F306" s="33">
        <v>3262</v>
      </c>
      <c r="G306" s="33">
        <v>4028</v>
      </c>
      <c r="H306" s="33">
        <v>2884</v>
      </c>
      <c r="I306" s="33">
        <v>3700</v>
      </c>
      <c r="J306" s="33">
        <v>3509</v>
      </c>
      <c r="K306" s="33">
        <v>2801</v>
      </c>
      <c r="L306" s="33">
        <v>3790</v>
      </c>
      <c r="M306" s="33">
        <v>4014</v>
      </c>
      <c r="N306" s="33">
        <v>3726</v>
      </c>
      <c r="O306" s="33">
        <v>3322</v>
      </c>
      <c r="P306" s="33">
        <v>2589</v>
      </c>
      <c r="Q306" s="34">
        <v>39894</v>
      </c>
    </row>
    <row r="307" spans="1:17">
      <c r="A307" s="33" t="s">
        <v>435</v>
      </c>
      <c r="B307" s="33" t="s">
        <v>19</v>
      </c>
      <c r="C307" s="35" t="s">
        <v>18</v>
      </c>
      <c r="D307" s="34">
        <v>2023</v>
      </c>
      <c r="E307" s="33">
        <v>5671</v>
      </c>
      <c r="F307" s="33">
        <v>4792</v>
      </c>
      <c r="G307" s="33">
        <v>5931</v>
      </c>
      <c r="H307" s="33">
        <v>4471</v>
      </c>
      <c r="I307" s="33">
        <v>5658</v>
      </c>
      <c r="J307" s="33">
        <v>8233</v>
      </c>
      <c r="K307" s="33">
        <v>5604</v>
      </c>
      <c r="L307" s="33">
        <v>7270</v>
      </c>
      <c r="M307" s="33">
        <v>3933</v>
      </c>
      <c r="N307" s="33">
        <v>5646</v>
      </c>
      <c r="O307" s="33">
        <v>5407</v>
      </c>
      <c r="P307" s="33">
        <v>5969</v>
      </c>
      <c r="Q307" s="34">
        <v>68585</v>
      </c>
    </row>
    <row r="308" spans="1:17">
      <c r="A308" s="33" t="s">
        <v>436</v>
      </c>
      <c r="B308" s="33" t="s">
        <v>21</v>
      </c>
      <c r="C308" s="35" t="s">
        <v>20</v>
      </c>
      <c r="D308" s="34">
        <v>2023</v>
      </c>
      <c r="E308" s="33">
        <v>3970</v>
      </c>
      <c r="F308" s="33">
        <v>5706</v>
      </c>
      <c r="G308" s="33">
        <v>8190</v>
      </c>
      <c r="H308" s="33">
        <v>5081</v>
      </c>
      <c r="I308" s="33">
        <v>5650</v>
      </c>
      <c r="J308" s="33">
        <v>8084</v>
      </c>
      <c r="K308" s="33">
        <v>6905</v>
      </c>
      <c r="L308" s="33">
        <v>8505</v>
      </c>
      <c r="M308" s="33">
        <v>6269</v>
      </c>
      <c r="N308" s="33">
        <v>6945</v>
      </c>
      <c r="O308" s="33">
        <v>5035</v>
      </c>
      <c r="P308" s="33">
        <v>6195</v>
      </c>
      <c r="Q308" s="34">
        <v>76535</v>
      </c>
    </row>
    <row r="309" spans="1:17">
      <c r="A309" s="33" t="s">
        <v>437</v>
      </c>
      <c r="B309" s="33" t="s">
        <v>112</v>
      </c>
      <c r="C309" s="35" t="s">
        <v>111</v>
      </c>
      <c r="D309" s="34">
        <v>2023</v>
      </c>
      <c r="E309" s="33">
        <v>129</v>
      </c>
      <c r="F309" s="33">
        <v>118</v>
      </c>
      <c r="G309" s="33">
        <v>211</v>
      </c>
      <c r="H309" s="33">
        <v>184</v>
      </c>
      <c r="I309" s="33">
        <v>171</v>
      </c>
      <c r="J309" s="33">
        <v>178</v>
      </c>
      <c r="K309" s="33">
        <v>165</v>
      </c>
      <c r="L309" s="33">
        <v>134</v>
      </c>
      <c r="M309" s="33">
        <v>115</v>
      </c>
      <c r="N309" s="33">
        <v>103</v>
      </c>
      <c r="O309" s="33">
        <v>89</v>
      </c>
      <c r="P309" s="33">
        <v>55</v>
      </c>
      <c r="Q309" s="34">
        <v>1652</v>
      </c>
    </row>
    <row r="310" spans="1:17">
      <c r="A310" s="33" t="s">
        <v>438</v>
      </c>
      <c r="B310" s="33" t="s">
        <v>23</v>
      </c>
      <c r="C310" s="35" t="s">
        <v>22</v>
      </c>
      <c r="D310" s="34">
        <v>2023</v>
      </c>
      <c r="E310" s="33">
        <v>8174</v>
      </c>
      <c r="F310" s="33">
        <v>8933</v>
      </c>
      <c r="G310" s="33">
        <v>11498</v>
      </c>
      <c r="H310" s="33">
        <v>8159</v>
      </c>
      <c r="I310" s="33">
        <v>10913</v>
      </c>
      <c r="J310" s="33">
        <v>12049</v>
      </c>
      <c r="K310" s="33">
        <v>10845</v>
      </c>
      <c r="L310" s="33">
        <v>11685</v>
      </c>
      <c r="M310" s="33">
        <v>9292</v>
      </c>
      <c r="N310" s="33">
        <v>8827</v>
      </c>
      <c r="O310" s="33">
        <v>8500</v>
      </c>
      <c r="P310" s="33">
        <v>7703</v>
      </c>
      <c r="Q310" s="34">
        <v>116578</v>
      </c>
    </row>
    <row r="311" spans="1:17">
      <c r="A311" s="33" t="s">
        <v>439</v>
      </c>
      <c r="B311" s="33" t="s">
        <v>126</v>
      </c>
      <c r="C311" s="35" t="s">
        <v>125</v>
      </c>
      <c r="D311" s="34">
        <v>2023</v>
      </c>
      <c r="E311" s="33">
        <v>2</v>
      </c>
      <c r="F311" s="33">
        <v>10</v>
      </c>
      <c r="G311" s="33">
        <v>164</v>
      </c>
      <c r="H311" s="33">
        <v>101</v>
      </c>
      <c r="I311" s="33">
        <v>155</v>
      </c>
      <c r="J311" s="33">
        <v>196</v>
      </c>
      <c r="K311" s="33">
        <v>221</v>
      </c>
      <c r="L311" s="33">
        <v>2211</v>
      </c>
      <c r="M311" s="33">
        <v>333</v>
      </c>
      <c r="N311" s="33">
        <v>436</v>
      </c>
      <c r="O311" s="33">
        <v>426</v>
      </c>
      <c r="P311" s="33">
        <v>405</v>
      </c>
      <c r="Q311" s="34">
        <v>4660</v>
      </c>
    </row>
    <row r="312" spans="1:17">
      <c r="A312" s="33" t="s">
        <v>440</v>
      </c>
      <c r="B312" s="33" t="s">
        <v>25</v>
      </c>
      <c r="C312" s="35" t="s">
        <v>24</v>
      </c>
      <c r="D312" s="34">
        <v>2023</v>
      </c>
      <c r="E312" s="33">
        <v>503</v>
      </c>
      <c r="F312" s="33">
        <v>509</v>
      </c>
      <c r="G312" s="33">
        <v>465</v>
      </c>
      <c r="H312" s="33">
        <v>290</v>
      </c>
      <c r="I312" s="33">
        <v>433</v>
      </c>
      <c r="J312" s="33">
        <v>418</v>
      </c>
      <c r="K312" s="33">
        <v>666</v>
      </c>
      <c r="L312" s="33">
        <v>799</v>
      </c>
      <c r="M312" s="33">
        <v>683</v>
      </c>
      <c r="N312" s="33">
        <v>715</v>
      </c>
      <c r="O312" s="33">
        <v>539</v>
      </c>
      <c r="P312" s="33">
        <v>499</v>
      </c>
      <c r="Q312" s="34">
        <v>6519</v>
      </c>
    </row>
    <row r="313" spans="1:17">
      <c r="A313" s="33" t="s">
        <v>441</v>
      </c>
      <c r="B313" s="33" t="s">
        <v>27</v>
      </c>
      <c r="C313" s="35" t="s">
        <v>26</v>
      </c>
      <c r="D313" s="34">
        <v>2023</v>
      </c>
      <c r="E313" s="33">
        <v>6076</v>
      </c>
      <c r="F313" s="33">
        <v>6970</v>
      </c>
      <c r="G313" s="33">
        <v>9687</v>
      </c>
      <c r="H313" s="33">
        <v>7904</v>
      </c>
      <c r="I313" s="33">
        <v>9341</v>
      </c>
      <c r="J313" s="33">
        <v>10023</v>
      </c>
      <c r="K313" s="33">
        <v>10776</v>
      </c>
      <c r="L313" s="33">
        <v>11610</v>
      </c>
      <c r="M313" s="33">
        <v>7127</v>
      </c>
      <c r="N313" s="33">
        <v>8547</v>
      </c>
      <c r="O313" s="33">
        <v>8939</v>
      </c>
      <c r="P313" s="33">
        <v>9381</v>
      </c>
      <c r="Q313" s="34">
        <v>106381</v>
      </c>
    </row>
    <row r="314" spans="1:17">
      <c r="A314" s="33" t="s">
        <v>442</v>
      </c>
      <c r="B314" s="33" t="s">
        <v>29</v>
      </c>
      <c r="C314" s="35" t="s">
        <v>28</v>
      </c>
      <c r="D314" s="34">
        <v>2023</v>
      </c>
      <c r="E314" s="33">
        <v>3145</v>
      </c>
      <c r="F314" s="33">
        <v>4550</v>
      </c>
      <c r="G314" s="33">
        <v>6371</v>
      </c>
      <c r="H314" s="33">
        <v>6181</v>
      </c>
      <c r="I314" s="33">
        <v>6684</v>
      </c>
      <c r="J314" s="33">
        <v>8353</v>
      </c>
      <c r="K314" s="33">
        <v>7373</v>
      </c>
      <c r="L314" s="33">
        <v>8864</v>
      </c>
      <c r="M314" s="33">
        <v>5382</v>
      </c>
      <c r="N314" s="33">
        <v>6599</v>
      </c>
      <c r="O314" s="33">
        <v>6139</v>
      </c>
      <c r="P314" s="33">
        <v>4948</v>
      </c>
      <c r="Q314" s="34">
        <v>74589</v>
      </c>
    </row>
    <row r="315" spans="1:17">
      <c r="A315" s="33" t="s">
        <v>443</v>
      </c>
      <c r="B315" s="33" t="s">
        <v>31</v>
      </c>
      <c r="C315" s="35" t="s">
        <v>30</v>
      </c>
      <c r="D315" s="34">
        <v>2023</v>
      </c>
      <c r="E315" s="33">
        <v>1140</v>
      </c>
      <c r="F315" s="33">
        <v>907</v>
      </c>
      <c r="G315" s="33">
        <v>1594</v>
      </c>
      <c r="H315" s="33">
        <v>818</v>
      </c>
      <c r="I315" s="33">
        <v>884</v>
      </c>
      <c r="J315" s="33">
        <v>1470</v>
      </c>
      <c r="K315" s="33">
        <v>1459</v>
      </c>
      <c r="L315" s="33">
        <v>1203</v>
      </c>
      <c r="M315" s="33">
        <v>1135</v>
      </c>
      <c r="N315" s="33">
        <v>1207</v>
      </c>
      <c r="O315" s="33">
        <v>1107</v>
      </c>
      <c r="P315" s="33">
        <v>855</v>
      </c>
      <c r="Q315" s="34">
        <v>13779</v>
      </c>
    </row>
    <row r="316" spans="1:17">
      <c r="A316" s="33" t="s">
        <v>444</v>
      </c>
      <c r="B316" s="33" t="s">
        <v>113</v>
      </c>
      <c r="C316" s="35" t="s">
        <v>114</v>
      </c>
      <c r="D316" s="34">
        <v>2023</v>
      </c>
      <c r="E316" s="33">
        <v>64</v>
      </c>
      <c r="F316" s="33">
        <v>90</v>
      </c>
      <c r="G316" s="33">
        <v>114</v>
      </c>
      <c r="H316" s="33">
        <v>68</v>
      </c>
      <c r="I316" s="33">
        <v>112</v>
      </c>
      <c r="J316" s="33">
        <v>90</v>
      </c>
      <c r="K316" s="33">
        <v>87</v>
      </c>
      <c r="L316" s="33">
        <v>85</v>
      </c>
      <c r="M316" s="33">
        <v>54</v>
      </c>
      <c r="N316" s="33">
        <v>61</v>
      </c>
      <c r="O316" s="33">
        <v>74</v>
      </c>
      <c r="P316" s="33">
        <v>50</v>
      </c>
      <c r="Q316" s="34">
        <v>949</v>
      </c>
    </row>
    <row r="317" spans="1:17">
      <c r="A317" s="33" t="s">
        <v>445</v>
      </c>
      <c r="B317" s="33" t="s">
        <v>124</v>
      </c>
      <c r="C317" s="35" t="s">
        <v>123</v>
      </c>
      <c r="D317" s="34">
        <v>2023</v>
      </c>
      <c r="E317" s="33">
        <v>410</v>
      </c>
      <c r="F317" s="33">
        <v>276</v>
      </c>
      <c r="G317" s="33">
        <v>429</v>
      </c>
      <c r="H317" s="33">
        <v>194</v>
      </c>
      <c r="I317" s="33">
        <v>237</v>
      </c>
      <c r="J317" s="33">
        <v>130</v>
      </c>
      <c r="K317" s="33">
        <v>206</v>
      </c>
      <c r="L317" s="33">
        <v>177</v>
      </c>
      <c r="M317" s="33">
        <v>150</v>
      </c>
      <c r="N317" s="33">
        <v>33</v>
      </c>
      <c r="O317" s="33">
        <v>25</v>
      </c>
      <c r="P317" s="33">
        <v>24</v>
      </c>
      <c r="Q317" s="34">
        <v>2291</v>
      </c>
    </row>
    <row r="318" spans="1:17">
      <c r="A318" s="33" t="s">
        <v>446</v>
      </c>
      <c r="B318" s="33" t="s">
        <v>116</v>
      </c>
      <c r="C318" s="35" t="s">
        <v>115</v>
      </c>
      <c r="D318" s="34">
        <v>2023</v>
      </c>
      <c r="E318" s="33">
        <v>151</v>
      </c>
      <c r="F318" s="33">
        <v>144</v>
      </c>
      <c r="G318" s="33">
        <v>135</v>
      </c>
      <c r="H318" s="33">
        <v>81</v>
      </c>
      <c r="I318" s="33">
        <v>82</v>
      </c>
      <c r="J318" s="33">
        <v>103</v>
      </c>
      <c r="K318" s="33">
        <v>76</v>
      </c>
      <c r="L318" s="33">
        <v>62</v>
      </c>
      <c r="M318" s="33">
        <v>56</v>
      </c>
      <c r="N318" s="33">
        <v>57</v>
      </c>
      <c r="O318" s="33">
        <v>54</v>
      </c>
      <c r="P318" s="33">
        <v>46</v>
      </c>
      <c r="Q318" s="34">
        <v>1047</v>
      </c>
    </row>
    <row r="319" spans="1:17">
      <c r="A319" s="33" t="s">
        <v>447</v>
      </c>
      <c r="B319" s="33" t="s">
        <v>33</v>
      </c>
      <c r="C319" s="35" t="s">
        <v>32</v>
      </c>
      <c r="D319" s="34">
        <v>2023</v>
      </c>
      <c r="E319" s="33">
        <v>3327</v>
      </c>
      <c r="F319" s="33">
        <v>3032</v>
      </c>
      <c r="G319" s="33">
        <v>5791</v>
      </c>
      <c r="H319" s="33">
        <v>2821</v>
      </c>
      <c r="I319" s="33">
        <v>3279</v>
      </c>
      <c r="J319" s="33">
        <v>4475</v>
      </c>
      <c r="K319" s="33">
        <v>3332</v>
      </c>
      <c r="L319" s="33">
        <v>3867</v>
      </c>
      <c r="M319" s="33">
        <v>4766</v>
      </c>
      <c r="N319" s="33">
        <v>3458</v>
      </c>
      <c r="O319" s="33">
        <v>4039</v>
      </c>
      <c r="P319" s="33">
        <v>4226</v>
      </c>
      <c r="Q319" s="34">
        <v>46413</v>
      </c>
    </row>
    <row r="320" spans="1:17">
      <c r="A320" s="33" t="s">
        <v>448</v>
      </c>
      <c r="B320" s="33" t="s">
        <v>104</v>
      </c>
      <c r="C320" s="35" t="s">
        <v>103</v>
      </c>
      <c r="D320" s="34">
        <v>2023</v>
      </c>
      <c r="E320" s="33">
        <v>483</v>
      </c>
      <c r="F320" s="33">
        <v>1330</v>
      </c>
      <c r="G320" s="33">
        <v>2010</v>
      </c>
      <c r="H320" s="33">
        <v>1163</v>
      </c>
      <c r="I320" s="33">
        <v>1780</v>
      </c>
      <c r="J320" s="33">
        <v>2633</v>
      </c>
      <c r="K320" s="33">
        <v>2239</v>
      </c>
      <c r="L320" s="33">
        <v>2454</v>
      </c>
      <c r="M320" s="33">
        <v>777</v>
      </c>
      <c r="N320" s="33">
        <v>2113</v>
      </c>
      <c r="O320" s="33">
        <v>1673</v>
      </c>
      <c r="P320" s="33">
        <v>2577</v>
      </c>
      <c r="Q320" s="34">
        <v>21232</v>
      </c>
    </row>
    <row r="321" spans="1:17">
      <c r="A321" s="33" t="s">
        <v>449</v>
      </c>
      <c r="B321" s="33" t="s">
        <v>34</v>
      </c>
      <c r="C321" s="35" t="s">
        <v>35</v>
      </c>
      <c r="D321" s="34">
        <v>2023</v>
      </c>
      <c r="E321" s="33">
        <v>21439</v>
      </c>
      <c r="F321" s="33">
        <v>21682</v>
      </c>
      <c r="G321" s="33">
        <v>28108</v>
      </c>
      <c r="H321" s="33">
        <v>20990</v>
      </c>
      <c r="I321" s="33">
        <v>27911</v>
      </c>
      <c r="J321" s="33">
        <v>25207</v>
      </c>
      <c r="K321" s="33">
        <v>21377</v>
      </c>
      <c r="L321" s="33">
        <v>23004</v>
      </c>
      <c r="M321" s="33">
        <v>21125</v>
      </c>
      <c r="N321" s="33">
        <v>22117</v>
      </c>
      <c r="O321" s="33">
        <v>24446</v>
      </c>
      <c r="P321" s="33">
        <v>19946</v>
      </c>
      <c r="Q321" s="34">
        <v>277352</v>
      </c>
    </row>
    <row r="322" spans="1:17">
      <c r="A322" s="33" t="s">
        <v>450</v>
      </c>
      <c r="B322" s="33" t="s">
        <v>36</v>
      </c>
      <c r="C322" s="35" t="s">
        <v>37</v>
      </c>
      <c r="D322" s="34">
        <v>2023</v>
      </c>
      <c r="E322" s="33">
        <v>1594</v>
      </c>
      <c r="F322" s="33">
        <v>2976</v>
      </c>
      <c r="G322" s="33">
        <v>5113</v>
      </c>
      <c r="H322" s="33">
        <v>3645</v>
      </c>
      <c r="I322" s="33">
        <v>3788</v>
      </c>
      <c r="J322" s="33">
        <v>4675</v>
      </c>
      <c r="K322" s="33">
        <v>4415</v>
      </c>
      <c r="L322" s="33">
        <v>4726</v>
      </c>
      <c r="M322" s="33">
        <v>3517</v>
      </c>
      <c r="N322" s="33">
        <v>3307</v>
      </c>
      <c r="O322" s="33">
        <v>4040</v>
      </c>
      <c r="P322" s="33">
        <v>4142</v>
      </c>
      <c r="Q322" s="34">
        <v>45938</v>
      </c>
    </row>
    <row r="323" spans="1:17">
      <c r="A323" s="33" t="s">
        <v>451</v>
      </c>
      <c r="B323" s="33" t="s">
        <v>39</v>
      </c>
      <c r="C323" s="35" t="s">
        <v>38</v>
      </c>
      <c r="D323" s="34">
        <v>2023</v>
      </c>
      <c r="E323" s="33">
        <v>668</v>
      </c>
      <c r="F323" s="33">
        <v>703</v>
      </c>
      <c r="G323" s="33">
        <v>1658</v>
      </c>
      <c r="H323" s="33">
        <v>1400</v>
      </c>
      <c r="I323" s="33">
        <v>1538</v>
      </c>
      <c r="J323" s="33">
        <v>1532</v>
      </c>
      <c r="K323" s="33">
        <v>1361</v>
      </c>
      <c r="L323" s="33">
        <v>1743</v>
      </c>
      <c r="M323" s="33">
        <v>2100</v>
      </c>
      <c r="N323" s="33">
        <v>1753</v>
      </c>
      <c r="O323" s="33">
        <v>2515</v>
      </c>
      <c r="P323" s="33">
        <v>2049</v>
      </c>
      <c r="Q323" s="34">
        <v>19020</v>
      </c>
    </row>
    <row r="324" spans="1:17">
      <c r="A324" s="33" t="s">
        <v>452</v>
      </c>
      <c r="B324" s="33" t="s">
        <v>110</v>
      </c>
      <c r="C324" s="35" t="s">
        <v>109</v>
      </c>
      <c r="D324" s="34">
        <v>2023</v>
      </c>
      <c r="E324" s="33">
        <v>1</v>
      </c>
      <c r="F324" s="33">
        <v>13</v>
      </c>
      <c r="G324" s="33">
        <v>122</v>
      </c>
      <c r="H324" s="33">
        <v>25</v>
      </c>
      <c r="I324" s="33">
        <v>44</v>
      </c>
      <c r="J324" s="33">
        <v>145</v>
      </c>
      <c r="K324" s="33">
        <v>44</v>
      </c>
      <c r="L324" s="33">
        <v>411</v>
      </c>
      <c r="M324" s="33">
        <v>80</v>
      </c>
      <c r="N324" s="33">
        <v>289</v>
      </c>
      <c r="O324" s="33">
        <v>50</v>
      </c>
      <c r="P324" s="33">
        <v>39</v>
      </c>
      <c r="Q324" s="34">
        <v>1263</v>
      </c>
    </row>
    <row r="325" spans="1:17">
      <c r="A325" s="33" t="s">
        <v>453</v>
      </c>
      <c r="B325" s="33" t="s">
        <v>41</v>
      </c>
      <c r="C325" s="35" t="s">
        <v>40</v>
      </c>
      <c r="D325" s="34">
        <v>2023</v>
      </c>
      <c r="E325" s="33">
        <v>1998</v>
      </c>
      <c r="F325" s="33">
        <v>2460</v>
      </c>
      <c r="G325" s="33">
        <v>4590</v>
      </c>
      <c r="H325" s="33">
        <v>2063</v>
      </c>
      <c r="I325" s="33">
        <v>1817</v>
      </c>
      <c r="J325" s="33">
        <v>2757</v>
      </c>
      <c r="K325" s="33">
        <v>2478</v>
      </c>
      <c r="L325" s="33">
        <v>2742</v>
      </c>
      <c r="M325" s="33">
        <v>2875</v>
      </c>
      <c r="N325" s="33">
        <v>2920</v>
      </c>
      <c r="O325" s="33">
        <v>2744</v>
      </c>
      <c r="P325" s="33">
        <v>2412</v>
      </c>
      <c r="Q325" s="34">
        <v>31856</v>
      </c>
    </row>
    <row r="326" spans="1:17">
      <c r="A326" s="33" t="s">
        <v>454</v>
      </c>
      <c r="B326" s="33" t="s">
        <v>43</v>
      </c>
      <c r="C326" s="35" t="s">
        <v>42</v>
      </c>
      <c r="D326" s="34">
        <v>2023</v>
      </c>
      <c r="E326" s="33">
        <v>7327</v>
      </c>
      <c r="F326" s="33">
        <v>9637</v>
      </c>
      <c r="G326" s="33">
        <v>13317</v>
      </c>
      <c r="H326" s="33">
        <v>11652</v>
      </c>
      <c r="I326" s="33">
        <v>10405</v>
      </c>
      <c r="J326" s="33">
        <v>14506</v>
      </c>
      <c r="K326" s="33">
        <v>12677</v>
      </c>
      <c r="L326" s="33">
        <v>14654</v>
      </c>
      <c r="M326" s="33">
        <v>14068</v>
      </c>
      <c r="N326" s="33">
        <v>11345</v>
      </c>
      <c r="O326" s="33">
        <v>12571</v>
      </c>
      <c r="P326" s="33">
        <v>12742</v>
      </c>
      <c r="Q326" s="34">
        <v>144901</v>
      </c>
    </row>
    <row r="327" spans="1:17">
      <c r="A327" s="33" t="s">
        <v>455</v>
      </c>
      <c r="B327" s="33" t="s">
        <v>45</v>
      </c>
      <c r="C327" s="35" t="s">
        <v>44</v>
      </c>
      <c r="D327" s="34">
        <v>2023</v>
      </c>
      <c r="E327" s="33">
        <v>2739</v>
      </c>
      <c r="F327" s="33">
        <v>4167</v>
      </c>
      <c r="G327" s="33">
        <v>4879</v>
      </c>
      <c r="H327" s="33">
        <v>3379</v>
      </c>
      <c r="I327" s="33">
        <v>3521</v>
      </c>
      <c r="J327" s="33">
        <v>4548</v>
      </c>
      <c r="K327" s="33">
        <v>4120</v>
      </c>
      <c r="L327" s="33">
        <v>4171</v>
      </c>
      <c r="M327" s="33">
        <v>5041</v>
      </c>
      <c r="N327" s="33">
        <v>3148</v>
      </c>
      <c r="O327" s="33">
        <v>3985</v>
      </c>
      <c r="P327" s="33">
        <v>3138</v>
      </c>
      <c r="Q327" s="34">
        <v>46836</v>
      </c>
    </row>
    <row r="328" spans="1:17">
      <c r="A328" s="33" t="s">
        <v>456</v>
      </c>
      <c r="B328" s="33" t="s">
        <v>105</v>
      </c>
      <c r="C328" s="35" t="s">
        <v>106</v>
      </c>
      <c r="D328" s="34">
        <v>2023</v>
      </c>
      <c r="E328" s="33">
        <v>154</v>
      </c>
      <c r="F328" s="33">
        <v>125</v>
      </c>
      <c r="G328" s="33">
        <v>756</v>
      </c>
      <c r="H328" s="33">
        <v>544</v>
      </c>
      <c r="I328" s="33">
        <v>629</v>
      </c>
      <c r="J328" s="33">
        <v>950</v>
      </c>
      <c r="K328" s="33">
        <v>1052</v>
      </c>
      <c r="L328" s="33">
        <v>754</v>
      </c>
      <c r="M328" s="33">
        <v>506</v>
      </c>
      <c r="N328" s="33">
        <v>272</v>
      </c>
      <c r="O328" s="33">
        <v>281</v>
      </c>
      <c r="P328" s="33">
        <v>265</v>
      </c>
      <c r="Q328" s="34">
        <v>6288</v>
      </c>
    </row>
    <row r="329" spans="1:17">
      <c r="A329" s="33" t="s">
        <v>457</v>
      </c>
      <c r="B329" s="33" t="s">
        <v>47</v>
      </c>
      <c r="C329" s="35" t="s">
        <v>46</v>
      </c>
      <c r="D329" s="34">
        <v>2023</v>
      </c>
      <c r="E329" s="33">
        <v>3057</v>
      </c>
      <c r="F329" s="33">
        <v>2580</v>
      </c>
      <c r="G329" s="33">
        <v>3548</v>
      </c>
      <c r="H329" s="33">
        <v>2768</v>
      </c>
      <c r="I329" s="33">
        <v>2992</v>
      </c>
      <c r="J329" s="33">
        <v>3417</v>
      </c>
      <c r="K329" s="33">
        <v>2965</v>
      </c>
      <c r="L329" s="33">
        <v>2311</v>
      </c>
      <c r="M329" s="33">
        <v>2280</v>
      </c>
      <c r="N329" s="33">
        <v>2755</v>
      </c>
      <c r="O329" s="33">
        <v>2331</v>
      </c>
      <c r="P329" s="33">
        <v>1828</v>
      </c>
      <c r="Q329" s="34">
        <v>32832</v>
      </c>
    </row>
    <row r="330" spans="1:17">
      <c r="A330" s="33" t="s">
        <v>458</v>
      </c>
      <c r="B330" s="33" t="s">
        <v>120</v>
      </c>
      <c r="C330" s="35" t="s">
        <v>121</v>
      </c>
      <c r="D330" s="34">
        <v>2023</v>
      </c>
      <c r="E330" s="33">
        <v>11</v>
      </c>
      <c r="F330" s="33">
        <v>33</v>
      </c>
      <c r="G330" s="33">
        <v>38</v>
      </c>
      <c r="H330" s="33">
        <v>36</v>
      </c>
      <c r="I330" s="33">
        <v>29</v>
      </c>
      <c r="J330" s="33">
        <v>29</v>
      </c>
      <c r="K330" s="33">
        <v>19</v>
      </c>
      <c r="L330" s="33">
        <v>30</v>
      </c>
      <c r="M330" s="33">
        <v>30</v>
      </c>
      <c r="N330" s="33">
        <v>25</v>
      </c>
      <c r="O330" s="33">
        <v>26</v>
      </c>
      <c r="P330" s="33">
        <v>38</v>
      </c>
      <c r="Q330" s="34">
        <v>344</v>
      </c>
    </row>
    <row r="331" spans="1:17">
      <c r="A331" s="33" t="s">
        <v>459</v>
      </c>
      <c r="B331" s="33" t="s">
        <v>49</v>
      </c>
      <c r="C331" s="35" t="s">
        <v>48</v>
      </c>
      <c r="D331" s="34">
        <v>2023</v>
      </c>
      <c r="E331" s="33">
        <v>3566</v>
      </c>
      <c r="F331" s="33">
        <v>3608</v>
      </c>
      <c r="G331" s="33">
        <v>6100</v>
      </c>
      <c r="H331" s="33">
        <v>4639</v>
      </c>
      <c r="I331" s="33">
        <v>5287</v>
      </c>
      <c r="J331" s="33">
        <v>7391</v>
      </c>
      <c r="K331" s="33">
        <v>6346</v>
      </c>
      <c r="L331" s="33">
        <v>6702</v>
      </c>
      <c r="M331" s="33">
        <v>5105</v>
      </c>
      <c r="N331" s="33">
        <v>4974</v>
      </c>
      <c r="O331" s="33">
        <v>5571</v>
      </c>
      <c r="P331" s="33">
        <v>9023</v>
      </c>
      <c r="Q331" s="34">
        <v>68312</v>
      </c>
    </row>
    <row r="332" spans="1:17">
      <c r="A332" s="33" t="s">
        <v>460</v>
      </c>
      <c r="B332" s="33" t="s">
        <v>51</v>
      </c>
      <c r="C332" s="35" t="s">
        <v>50</v>
      </c>
      <c r="D332" s="34">
        <v>2023</v>
      </c>
      <c r="E332" s="33">
        <v>5588</v>
      </c>
      <c r="F332" s="33">
        <v>8111</v>
      </c>
      <c r="G332" s="33">
        <v>11715</v>
      </c>
      <c r="H332" s="33">
        <v>10182</v>
      </c>
      <c r="I332" s="33">
        <v>11434</v>
      </c>
      <c r="J332" s="33">
        <v>13455</v>
      </c>
      <c r="K332" s="33">
        <v>13213</v>
      </c>
      <c r="L332" s="33">
        <v>14374</v>
      </c>
      <c r="M332" s="33">
        <v>11522</v>
      </c>
      <c r="N332" s="33">
        <v>9384</v>
      </c>
      <c r="O332" s="33">
        <v>11237</v>
      </c>
      <c r="P332" s="33">
        <v>12409</v>
      </c>
      <c r="Q332" s="34">
        <v>132624</v>
      </c>
    </row>
    <row r="333" spans="1:17">
      <c r="A333" s="33" t="s">
        <v>461</v>
      </c>
      <c r="B333" s="33" t="s">
        <v>53</v>
      </c>
      <c r="C333" s="35" t="s">
        <v>52</v>
      </c>
      <c r="D333" s="34">
        <v>2023</v>
      </c>
      <c r="E333" s="33">
        <v>13759</v>
      </c>
      <c r="F333" s="33">
        <v>13745</v>
      </c>
      <c r="G333" s="33">
        <v>16040</v>
      </c>
      <c r="H333" s="33">
        <v>11990</v>
      </c>
      <c r="I333" s="33">
        <v>13157</v>
      </c>
      <c r="J333" s="33">
        <v>14758</v>
      </c>
      <c r="K333" s="33">
        <v>13757</v>
      </c>
      <c r="L333" s="33">
        <v>14447</v>
      </c>
      <c r="M333" s="33">
        <v>12765</v>
      </c>
      <c r="N333" s="33">
        <v>13955</v>
      </c>
      <c r="O333" s="33">
        <v>15836</v>
      </c>
      <c r="P333" s="33">
        <v>14352</v>
      </c>
      <c r="Q333" s="34">
        <v>168561</v>
      </c>
    </row>
    <row r="334" spans="1:17">
      <c r="A334" s="33" t="s">
        <v>462</v>
      </c>
      <c r="B334" s="33" t="s">
        <v>54</v>
      </c>
      <c r="C334" s="35" t="s">
        <v>55</v>
      </c>
      <c r="D334" s="34">
        <v>2023</v>
      </c>
      <c r="E334" s="33">
        <v>726</v>
      </c>
      <c r="F334" s="33">
        <v>846</v>
      </c>
      <c r="G334" s="33">
        <v>1809</v>
      </c>
      <c r="H334" s="33">
        <v>1560</v>
      </c>
      <c r="I334" s="33">
        <v>1623</v>
      </c>
      <c r="J334" s="33">
        <v>1706</v>
      </c>
      <c r="K334" s="33">
        <v>1393</v>
      </c>
      <c r="L334" s="33">
        <v>2947</v>
      </c>
      <c r="M334" s="33">
        <v>819</v>
      </c>
      <c r="N334" s="33">
        <v>887</v>
      </c>
      <c r="O334" s="33">
        <v>1339</v>
      </c>
      <c r="P334" s="33">
        <v>1763</v>
      </c>
      <c r="Q334" s="34">
        <v>17418</v>
      </c>
    </row>
    <row r="335" spans="1:17">
      <c r="A335" s="33" t="s">
        <v>463</v>
      </c>
      <c r="B335" s="33" t="s">
        <v>56</v>
      </c>
      <c r="C335" s="35" t="s">
        <v>135</v>
      </c>
      <c r="D335" s="34">
        <v>2023</v>
      </c>
      <c r="E335" s="33">
        <v>195</v>
      </c>
      <c r="F335" s="33">
        <v>193</v>
      </c>
      <c r="G335" s="33">
        <v>147</v>
      </c>
      <c r="H335" s="33">
        <v>149</v>
      </c>
      <c r="I335" s="33">
        <v>172</v>
      </c>
      <c r="J335" s="33">
        <v>219</v>
      </c>
      <c r="K335" s="33">
        <v>138</v>
      </c>
      <c r="L335" s="33">
        <v>427</v>
      </c>
      <c r="M335" s="33">
        <v>159</v>
      </c>
      <c r="N335" s="33">
        <v>158</v>
      </c>
      <c r="O335" s="33">
        <v>148</v>
      </c>
      <c r="P335" s="33">
        <v>118</v>
      </c>
      <c r="Q335" s="34">
        <v>2223</v>
      </c>
    </row>
    <row r="336" spans="1:17">
      <c r="A336" s="33" t="s">
        <v>464</v>
      </c>
      <c r="B336" s="33" t="s">
        <v>58</v>
      </c>
      <c r="C336" s="35" t="s">
        <v>57</v>
      </c>
      <c r="D336" s="34">
        <v>2023</v>
      </c>
      <c r="E336" s="33">
        <v>236</v>
      </c>
      <c r="F336" s="33">
        <v>282</v>
      </c>
      <c r="G336" s="33">
        <v>479</v>
      </c>
      <c r="H336" s="33">
        <v>327</v>
      </c>
      <c r="I336" s="33">
        <v>344</v>
      </c>
      <c r="J336" s="33">
        <v>406</v>
      </c>
      <c r="K336" s="33">
        <v>424</v>
      </c>
      <c r="L336" s="33">
        <v>543</v>
      </c>
      <c r="M336" s="33">
        <v>510</v>
      </c>
      <c r="N336" s="33">
        <v>395</v>
      </c>
      <c r="O336" s="33">
        <v>423</v>
      </c>
      <c r="P336" s="33">
        <v>227</v>
      </c>
      <c r="Q336" s="34">
        <v>4596</v>
      </c>
    </row>
    <row r="337" spans="1:20">
      <c r="A337" s="33" t="s">
        <v>465</v>
      </c>
      <c r="B337" s="33" t="s">
        <v>60</v>
      </c>
      <c r="C337" s="35" t="s">
        <v>59</v>
      </c>
      <c r="D337" s="34">
        <v>2023</v>
      </c>
      <c r="E337" s="33">
        <v>1809</v>
      </c>
      <c r="F337" s="33">
        <v>2121</v>
      </c>
      <c r="G337" s="33">
        <v>3283</v>
      </c>
      <c r="H337" s="33">
        <v>1119</v>
      </c>
      <c r="I337" s="33">
        <v>1478</v>
      </c>
      <c r="J337" s="33">
        <v>1751</v>
      </c>
      <c r="K337" s="33">
        <v>2160</v>
      </c>
      <c r="L337" s="33">
        <v>2735</v>
      </c>
      <c r="M337" s="33">
        <v>2852</v>
      </c>
      <c r="N337" s="33">
        <v>1722</v>
      </c>
      <c r="O337" s="33">
        <v>1884</v>
      </c>
      <c r="P337" s="33">
        <v>2207</v>
      </c>
      <c r="Q337" s="34">
        <v>25121</v>
      </c>
    </row>
    <row r="338" spans="1:20">
      <c r="A338" s="33" t="s">
        <v>466</v>
      </c>
      <c r="B338" s="33" t="s">
        <v>62</v>
      </c>
      <c r="C338" s="35" t="s">
        <v>61</v>
      </c>
      <c r="D338" s="34">
        <v>2023</v>
      </c>
      <c r="E338" s="33">
        <v>6538</v>
      </c>
      <c r="F338" s="33">
        <v>5803</v>
      </c>
      <c r="G338" s="33">
        <v>6655</v>
      </c>
      <c r="H338" s="33">
        <v>5268</v>
      </c>
      <c r="I338" s="33">
        <v>5768</v>
      </c>
      <c r="J338" s="33">
        <v>7614</v>
      </c>
      <c r="K338" s="33">
        <v>7413</v>
      </c>
      <c r="L338" s="33">
        <v>7756</v>
      </c>
      <c r="M338" s="33">
        <v>5633</v>
      </c>
      <c r="N338" s="33">
        <v>6151</v>
      </c>
      <c r="O338" s="33">
        <v>5017</v>
      </c>
      <c r="P338" s="33">
        <v>5583</v>
      </c>
      <c r="Q338" s="34">
        <v>75199</v>
      </c>
    </row>
    <row r="339" spans="1:20">
      <c r="A339" s="33" t="s">
        <v>467</v>
      </c>
      <c r="B339" s="33" t="s">
        <v>63</v>
      </c>
      <c r="C339" s="35" t="s">
        <v>64</v>
      </c>
      <c r="D339" s="34">
        <v>2023</v>
      </c>
      <c r="E339" s="33">
        <v>2233</v>
      </c>
      <c r="F339" s="33">
        <v>2980</v>
      </c>
      <c r="G339" s="33">
        <v>4281</v>
      </c>
      <c r="H339" s="33">
        <v>3004</v>
      </c>
      <c r="I339" s="33">
        <v>3091</v>
      </c>
      <c r="J339" s="33">
        <v>4318</v>
      </c>
      <c r="K339" s="33">
        <v>3353</v>
      </c>
      <c r="L339" s="33">
        <v>3312</v>
      </c>
      <c r="M339" s="33">
        <v>3194</v>
      </c>
      <c r="N339" s="33">
        <v>3534</v>
      </c>
      <c r="O339" s="33">
        <v>5382</v>
      </c>
      <c r="P339" s="33">
        <v>6057</v>
      </c>
      <c r="Q339" s="34">
        <v>44739</v>
      </c>
    </row>
    <row r="340" spans="1:20">
      <c r="A340" s="33" t="s">
        <v>468</v>
      </c>
      <c r="B340" s="33" t="s">
        <v>66</v>
      </c>
      <c r="C340" s="35" t="s">
        <v>65</v>
      </c>
      <c r="D340" s="34">
        <v>2023</v>
      </c>
      <c r="E340" s="33">
        <v>37076</v>
      </c>
      <c r="F340" s="33">
        <v>39519</v>
      </c>
      <c r="G340" s="33">
        <v>49894</v>
      </c>
      <c r="H340" s="33">
        <v>36940</v>
      </c>
      <c r="I340" s="33">
        <v>43831</v>
      </c>
      <c r="J340" s="33">
        <v>53210</v>
      </c>
      <c r="K340" s="33">
        <v>43251</v>
      </c>
      <c r="L340" s="33">
        <v>46073</v>
      </c>
      <c r="M340" s="33">
        <v>42044</v>
      </c>
      <c r="N340" s="33">
        <v>34806</v>
      </c>
      <c r="O340" s="33">
        <v>47279</v>
      </c>
      <c r="P340" s="33">
        <v>45166</v>
      </c>
      <c r="Q340" s="34">
        <v>519089</v>
      </c>
    </row>
    <row r="341" spans="1:20">
      <c r="A341" s="33" t="s">
        <v>469</v>
      </c>
      <c r="B341" s="33" t="s">
        <v>91</v>
      </c>
      <c r="C341" s="35" t="s">
        <v>85</v>
      </c>
      <c r="D341" s="34">
        <v>2023</v>
      </c>
      <c r="E341" s="33">
        <v>660</v>
      </c>
      <c r="F341" s="33">
        <v>761</v>
      </c>
      <c r="G341" s="33">
        <v>1032</v>
      </c>
      <c r="H341" s="33">
        <v>590</v>
      </c>
      <c r="I341" s="33">
        <v>960</v>
      </c>
      <c r="J341" s="33">
        <v>1215</v>
      </c>
      <c r="K341" s="33">
        <v>1618</v>
      </c>
      <c r="L341" s="33">
        <v>2097</v>
      </c>
      <c r="M341" s="33">
        <v>1383</v>
      </c>
      <c r="N341" s="33">
        <v>1401</v>
      </c>
      <c r="O341" s="33">
        <v>1579</v>
      </c>
      <c r="P341" s="33">
        <v>1980</v>
      </c>
      <c r="Q341" s="34">
        <v>15276</v>
      </c>
    </row>
    <row r="342" spans="1:20">
      <c r="A342" s="33" t="s">
        <v>470</v>
      </c>
      <c r="B342" s="33" t="s">
        <v>92</v>
      </c>
      <c r="C342" s="35" t="s">
        <v>86</v>
      </c>
      <c r="D342" s="34">
        <v>2023</v>
      </c>
      <c r="E342" s="33">
        <v>245</v>
      </c>
      <c r="F342" s="33">
        <v>254</v>
      </c>
      <c r="G342" s="33">
        <v>432</v>
      </c>
      <c r="H342" s="33">
        <v>194</v>
      </c>
      <c r="I342" s="33">
        <v>181</v>
      </c>
      <c r="J342" s="33">
        <v>317</v>
      </c>
      <c r="K342" s="33">
        <v>284</v>
      </c>
      <c r="L342" s="33">
        <v>242</v>
      </c>
      <c r="M342" s="33">
        <v>260</v>
      </c>
      <c r="N342" s="33">
        <v>386</v>
      </c>
      <c r="O342" s="33">
        <v>205</v>
      </c>
      <c r="P342" s="33">
        <v>198</v>
      </c>
      <c r="Q342" s="34">
        <v>3198</v>
      </c>
    </row>
    <row r="343" spans="1:20">
      <c r="A343" s="33" t="s">
        <v>471</v>
      </c>
      <c r="B343" s="33" t="s">
        <v>93</v>
      </c>
      <c r="C343" s="35" t="s">
        <v>87</v>
      </c>
      <c r="D343" s="34">
        <v>2023</v>
      </c>
      <c r="E343" s="33">
        <v>430</v>
      </c>
      <c r="F343" s="33">
        <v>373</v>
      </c>
      <c r="G343" s="33">
        <v>534</v>
      </c>
      <c r="H343" s="33">
        <v>576</v>
      </c>
      <c r="I343" s="33">
        <v>609</v>
      </c>
      <c r="J343" s="33">
        <v>594</v>
      </c>
      <c r="K343" s="33">
        <v>605</v>
      </c>
      <c r="L343" s="33">
        <v>485</v>
      </c>
      <c r="M343" s="33">
        <v>388</v>
      </c>
      <c r="N343" s="33">
        <v>584</v>
      </c>
      <c r="O343" s="33">
        <v>502</v>
      </c>
      <c r="P343" s="33">
        <v>518</v>
      </c>
      <c r="Q343" s="34">
        <v>6198</v>
      </c>
    </row>
    <row r="344" spans="1:20">
      <c r="A344" s="33" t="s">
        <v>472</v>
      </c>
      <c r="B344" s="33" t="s">
        <v>94</v>
      </c>
      <c r="C344" s="35" t="s">
        <v>88</v>
      </c>
      <c r="D344" s="34">
        <v>2023</v>
      </c>
      <c r="E344" s="33">
        <v>135</v>
      </c>
      <c r="F344" s="33">
        <v>144</v>
      </c>
      <c r="G344" s="33">
        <v>257</v>
      </c>
      <c r="H344" s="33">
        <v>262</v>
      </c>
      <c r="I344" s="33">
        <v>240</v>
      </c>
      <c r="J344" s="33">
        <v>378</v>
      </c>
      <c r="K344" s="33">
        <v>336</v>
      </c>
      <c r="L344" s="33">
        <v>436</v>
      </c>
      <c r="M344" s="33">
        <v>345</v>
      </c>
      <c r="N344" s="33">
        <v>280</v>
      </c>
      <c r="O344" s="33">
        <v>182</v>
      </c>
      <c r="P344" s="33">
        <v>264</v>
      </c>
      <c r="Q344" s="34">
        <v>3259</v>
      </c>
    </row>
    <row r="345" spans="1:20">
      <c r="A345" s="33" t="s">
        <v>473</v>
      </c>
      <c r="B345" s="33" t="s">
        <v>95</v>
      </c>
      <c r="C345" s="35" t="s">
        <v>89</v>
      </c>
      <c r="D345" s="34">
        <v>2023</v>
      </c>
      <c r="E345" s="33">
        <v>4241</v>
      </c>
      <c r="F345" s="33">
        <v>7711</v>
      </c>
      <c r="G345" s="33">
        <v>8703</v>
      </c>
      <c r="H345" s="33">
        <v>2420</v>
      </c>
      <c r="I345" s="33">
        <v>5265</v>
      </c>
      <c r="J345" s="33">
        <v>8044</v>
      </c>
      <c r="K345" s="33">
        <v>3905</v>
      </c>
      <c r="L345" s="33">
        <v>6903</v>
      </c>
      <c r="M345" s="33">
        <v>4216</v>
      </c>
      <c r="N345" s="33">
        <v>3353</v>
      </c>
      <c r="O345" s="33">
        <v>4923</v>
      </c>
      <c r="P345" s="33">
        <v>4001</v>
      </c>
      <c r="Q345" s="34">
        <v>63685</v>
      </c>
    </row>
    <row r="346" spans="1:20">
      <c r="A346" s="33" t="s">
        <v>474</v>
      </c>
      <c r="B346" s="33" t="s">
        <v>96</v>
      </c>
      <c r="C346" s="35" t="s">
        <v>97</v>
      </c>
      <c r="D346" s="34">
        <v>2023</v>
      </c>
      <c r="E346" s="33">
        <v>79</v>
      </c>
      <c r="F346" s="33">
        <v>114</v>
      </c>
      <c r="G346" s="33">
        <v>224</v>
      </c>
      <c r="H346" s="33">
        <v>116</v>
      </c>
      <c r="I346" s="33">
        <v>146</v>
      </c>
      <c r="J346" s="33">
        <v>262</v>
      </c>
      <c r="K346" s="33">
        <v>384</v>
      </c>
      <c r="L346" s="33">
        <v>216</v>
      </c>
      <c r="M346" s="33">
        <v>261</v>
      </c>
      <c r="N346" s="33">
        <v>155</v>
      </c>
      <c r="O346" s="33">
        <v>206</v>
      </c>
      <c r="P346" s="33">
        <v>227</v>
      </c>
      <c r="Q346" s="34">
        <v>2390</v>
      </c>
    </row>
    <row r="347" spans="1:20">
      <c r="A347" s="33" t="s">
        <v>475</v>
      </c>
      <c r="B347" s="33" t="s">
        <v>133</v>
      </c>
      <c r="C347" s="43" t="s">
        <v>132</v>
      </c>
      <c r="D347" s="34">
        <v>2023</v>
      </c>
      <c r="E347" s="33">
        <v>0</v>
      </c>
      <c r="F347" s="33">
        <v>0</v>
      </c>
      <c r="G347" s="33">
        <v>0</v>
      </c>
      <c r="H347" s="33">
        <v>0</v>
      </c>
      <c r="I347" s="33">
        <v>0</v>
      </c>
      <c r="J347" s="33">
        <v>0</v>
      </c>
      <c r="K347" s="33">
        <v>0</v>
      </c>
      <c r="L347" s="33">
        <v>0</v>
      </c>
      <c r="M347" s="33">
        <v>0</v>
      </c>
      <c r="N347" s="33">
        <v>0</v>
      </c>
      <c r="O347" s="33">
        <v>0</v>
      </c>
      <c r="P347" s="33">
        <v>0</v>
      </c>
      <c r="Q347" s="34">
        <v>0</v>
      </c>
    </row>
    <row r="348" spans="1:20">
      <c r="A348" s="33" t="s">
        <v>476</v>
      </c>
      <c r="B348" s="33" t="s">
        <v>134</v>
      </c>
      <c r="C348" s="43" t="s">
        <v>131</v>
      </c>
      <c r="D348" s="34">
        <v>2023</v>
      </c>
      <c r="E348" s="33">
        <v>0</v>
      </c>
      <c r="F348" s="33">
        <v>0</v>
      </c>
      <c r="G348" s="33">
        <v>0</v>
      </c>
      <c r="H348" s="33">
        <v>3</v>
      </c>
      <c r="I348" s="33">
        <v>6</v>
      </c>
      <c r="J348" s="33">
        <v>5</v>
      </c>
      <c r="K348" s="33">
        <v>10</v>
      </c>
      <c r="L348" s="33">
        <v>10</v>
      </c>
      <c r="M348" s="33">
        <v>3</v>
      </c>
      <c r="N348" s="33">
        <v>6</v>
      </c>
      <c r="O348" s="33">
        <v>4</v>
      </c>
      <c r="P348" s="33">
        <v>17</v>
      </c>
      <c r="Q348" s="34">
        <v>64</v>
      </c>
    </row>
    <row r="349" spans="1:20">
      <c r="A349" s="33" t="s">
        <v>477</v>
      </c>
      <c r="B349" s="33" t="s">
        <v>130</v>
      </c>
      <c r="C349" s="35" t="s">
        <v>129</v>
      </c>
      <c r="D349" s="34">
        <v>2023</v>
      </c>
      <c r="E349" s="33">
        <v>0</v>
      </c>
      <c r="F349" s="33">
        <v>0</v>
      </c>
      <c r="G349" s="33">
        <v>0</v>
      </c>
      <c r="H349" s="33">
        <v>0</v>
      </c>
      <c r="I349" s="33">
        <v>0</v>
      </c>
      <c r="J349" s="33">
        <v>0</v>
      </c>
      <c r="K349" s="33">
        <v>0</v>
      </c>
      <c r="L349" s="33">
        <v>0</v>
      </c>
      <c r="M349" s="33">
        <v>0</v>
      </c>
      <c r="N349" s="33">
        <v>0</v>
      </c>
      <c r="O349" s="33">
        <v>0</v>
      </c>
      <c r="P349" s="33">
        <v>0</v>
      </c>
      <c r="Q349" s="34">
        <v>0</v>
      </c>
    </row>
    <row r="350" spans="1:20">
      <c r="A350" s="33" t="s">
        <v>478</v>
      </c>
      <c r="B350" s="33" t="s">
        <v>67</v>
      </c>
      <c r="C350" s="35" t="s">
        <v>68</v>
      </c>
      <c r="D350" s="34">
        <v>2023</v>
      </c>
      <c r="E350" s="33">
        <v>1183</v>
      </c>
      <c r="F350" s="33">
        <v>1417</v>
      </c>
      <c r="G350" s="33">
        <v>1980</v>
      </c>
      <c r="H350" s="42">
        <v>1539</v>
      </c>
      <c r="I350" s="33">
        <v>1831</v>
      </c>
      <c r="J350" s="33">
        <v>2119</v>
      </c>
      <c r="K350" s="33">
        <v>2124</v>
      </c>
      <c r="L350" s="33">
        <v>2020</v>
      </c>
      <c r="M350" s="33">
        <v>1459</v>
      </c>
      <c r="N350" s="33">
        <v>1470</v>
      </c>
      <c r="O350" s="33">
        <v>1639</v>
      </c>
      <c r="P350" s="33">
        <v>1154</v>
      </c>
      <c r="Q350" s="34">
        <v>19935</v>
      </c>
    </row>
    <row r="351" spans="1:20">
      <c r="A351" s="33" t="s">
        <v>101</v>
      </c>
      <c r="B351" s="33" t="s">
        <v>69</v>
      </c>
      <c r="C351" s="35" t="s">
        <v>70</v>
      </c>
      <c r="D351" s="34">
        <v>2023</v>
      </c>
      <c r="E351" s="33">
        <v>179247</v>
      </c>
      <c r="F351" s="33">
        <v>206210</v>
      </c>
      <c r="G351" s="33">
        <v>281361</v>
      </c>
      <c r="H351" s="33">
        <v>202947</v>
      </c>
      <c r="I351" s="33">
        <v>246966</v>
      </c>
      <c r="J351" s="33">
        <v>280139</v>
      </c>
      <c r="K351" s="33">
        <v>243277</v>
      </c>
      <c r="L351" s="33">
        <v>273417</v>
      </c>
      <c r="M351" s="33">
        <v>224502</v>
      </c>
      <c r="N351" s="33">
        <v>218959</v>
      </c>
      <c r="O351" s="33">
        <v>245701</v>
      </c>
      <c r="P351" s="44">
        <v>241883</v>
      </c>
      <c r="Q351" s="34">
        <v>2844609</v>
      </c>
      <c r="S351" s="33">
        <v>2844609</v>
      </c>
      <c r="T351" s="33">
        <v>0</v>
      </c>
    </row>
    <row r="352" spans="1:20">
      <c r="A352" s="33" t="s">
        <v>479</v>
      </c>
      <c r="B352" s="33" t="s">
        <v>71</v>
      </c>
      <c r="C352" s="35" t="s">
        <v>13</v>
      </c>
      <c r="D352" s="34">
        <v>2024</v>
      </c>
      <c r="E352" s="33">
        <v>15439</v>
      </c>
      <c r="F352" s="33">
        <v>14274</v>
      </c>
      <c r="G352" s="33">
        <v>17200</v>
      </c>
      <c r="H352" s="33">
        <v>18620</v>
      </c>
      <c r="I352" s="33">
        <v>18233</v>
      </c>
      <c r="J352" s="33">
        <v>20398</v>
      </c>
      <c r="K352" s="33">
        <v>19436</v>
      </c>
      <c r="L352" s="33">
        <v>13550</v>
      </c>
      <c r="M352" s="33">
        <v>14938</v>
      </c>
      <c r="N352" s="33">
        <v>16522</v>
      </c>
      <c r="O352" s="33">
        <v>17445</v>
      </c>
      <c r="P352" s="33">
        <v>16262</v>
      </c>
      <c r="Q352" s="34">
        <v>202317</v>
      </c>
    </row>
    <row r="353" spans="1:17">
      <c r="A353" s="33" t="s">
        <v>480</v>
      </c>
      <c r="B353" s="33" t="s">
        <v>119</v>
      </c>
      <c r="C353" s="35" t="s">
        <v>118</v>
      </c>
      <c r="D353" s="34">
        <v>2024</v>
      </c>
      <c r="E353" s="33">
        <v>63</v>
      </c>
      <c r="F353" s="33">
        <v>46</v>
      </c>
      <c r="G353" s="33">
        <v>75</v>
      </c>
      <c r="H353" s="33">
        <v>87</v>
      </c>
      <c r="I353" s="33">
        <v>63</v>
      </c>
      <c r="J353" s="33">
        <v>131</v>
      </c>
      <c r="K353" s="33">
        <v>41</v>
      </c>
      <c r="L353" s="33">
        <v>9</v>
      </c>
      <c r="M353" s="33">
        <v>5</v>
      </c>
      <c r="N353" s="33">
        <v>7</v>
      </c>
      <c r="O353" s="33">
        <v>69</v>
      </c>
      <c r="P353" s="33">
        <v>39</v>
      </c>
      <c r="Q353" s="34">
        <v>635</v>
      </c>
    </row>
    <row r="354" spans="1:17">
      <c r="A354" s="33" t="s">
        <v>481</v>
      </c>
      <c r="B354" s="33" t="s">
        <v>14</v>
      </c>
      <c r="C354" s="35" t="s">
        <v>15</v>
      </c>
      <c r="D354" s="34">
        <v>2024</v>
      </c>
      <c r="E354" s="33">
        <v>16087</v>
      </c>
      <c r="F354" s="33">
        <v>16096</v>
      </c>
      <c r="G354" s="33">
        <v>21366</v>
      </c>
      <c r="H354" s="33">
        <v>21626</v>
      </c>
      <c r="I354" s="33">
        <v>18568</v>
      </c>
      <c r="J354" s="33">
        <v>20947</v>
      </c>
      <c r="K354" s="33">
        <v>21179</v>
      </c>
      <c r="L354" s="33">
        <v>16140</v>
      </c>
      <c r="M354" s="33">
        <v>17851</v>
      </c>
      <c r="N354" s="33">
        <v>18955</v>
      </c>
      <c r="O354" s="33">
        <v>22464</v>
      </c>
      <c r="P354" s="33">
        <v>21607</v>
      </c>
      <c r="Q354" s="34">
        <v>232886</v>
      </c>
    </row>
    <row r="355" spans="1:17">
      <c r="A355" s="33" t="s">
        <v>482</v>
      </c>
      <c r="B355" s="33" t="s">
        <v>107</v>
      </c>
      <c r="C355" s="35" t="s">
        <v>108</v>
      </c>
      <c r="D355" s="34">
        <v>2024</v>
      </c>
      <c r="E355" s="33">
        <v>139</v>
      </c>
      <c r="F355" s="33">
        <v>94</v>
      </c>
      <c r="G355" s="33">
        <v>160</v>
      </c>
      <c r="H355" s="33">
        <v>183</v>
      </c>
      <c r="I355" s="33">
        <v>201</v>
      </c>
      <c r="J355" s="33">
        <v>425</v>
      </c>
      <c r="K355" s="33">
        <v>230</v>
      </c>
      <c r="L355" s="33">
        <v>218</v>
      </c>
      <c r="M355" s="33">
        <v>140</v>
      </c>
      <c r="N355" s="33">
        <v>347</v>
      </c>
      <c r="O355" s="33">
        <v>431</v>
      </c>
      <c r="P355" s="33">
        <v>323</v>
      </c>
      <c r="Q355" s="34">
        <v>2891</v>
      </c>
    </row>
    <row r="356" spans="1:17">
      <c r="A356" s="33" t="s">
        <v>483</v>
      </c>
      <c r="B356" s="33" t="s">
        <v>17</v>
      </c>
      <c r="C356" s="35" t="s">
        <v>16</v>
      </c>
      <c r="D356" s="34">
        <v>2024</v>
      </c>
      <c r="E356" s="33">
        <v>4439</v>
      </c>
      <c r="F356" s="33">
        <v>3641</v>
      </c>
      <c r="G356" s="33">
        <v>7725</v>
      </c>
      <c r="H356" s="33">
        <v>5322</v>
      </c>
      <c r="I356" s="33">
        <v>4359</v>
      </c>
      <c r="J356" s="33">
        <v>5921</v>
      </c>
      <c r="K356" s="33">
        <v>4207</v>
      </c>
      <c r="L356" s="33">
        <v>2981</v>
      </c>
      <c r="M356" s="33">
        <v>2837</v>
      </c>
      <c r="N356" s="33">
        <v>3986</v>
      </c>
      <c r="O356" s="33">
        <v>3883</v>
      </c>
      <c r="P356" s="33">
        <v>3724</v>
      </c>
      <c r="Q356" s="34">
        <v>53025</v>
      </c>
    </row>
    <row r="357" spans="1:17">
      <c r="A357" s="33" t="s">
        <v>484</v>
      </c>
      <c r="B357" s="33" t="s">
        <v>19</v>
      </c>
      <c r="C357" s="35" t="s">
        <v>18</v>
      </c>
      <c r="D357" s="34">
        <v>2024</v>
      </c>
      <c r="E357" s="33">
        <v>6631</v>
      </c>
      <c r="F357" s="33">
        <v>5851</v>
      </c>
      <c r="G357" s="33">
        <v>6081</v>
      </c>
      <c r="H357" s="33">
        <v>5700</v>
      </c>
      <c r="I357" s="33">
        <v>5135</v>
      </c>
      <c r="J357" s="33">
        <v>8805</v>
      </c>
      <c r="K357" s="33">
        <v>6063</v>
      </c>
      <c r="L357" s="33">
        <v>4502</v>
      </c>
      <c r="M357" s="33">
        <v>4088</v>
      </c>
      <c r="N357" s="33">
        <v>5583</v>
      </c>
      <c r="O357" s="33">
        <v>5730</v>
      </c>
      <c r="P357" s="33">
        <v>7255</v>
      </c>
      <c r="Q357" s="34">
        <v>71424</v>
      </c>
    </row>
    <row r="358" spans="1:17">
      <c r="A358" s="33" t="s">
        <v>485</v>
      </c>
      <c r="B358" s="33" t="s">
        <v>112</v>
      </c>
      <c r="C358" s="35" t="s">
        <v>111</v>
      </c>
      <c r="D358" s="34">
        <v>2024</v>
      </c>
      <c r="E358" s="33">
        <v>162</v>
      </c>
      <c r="F358" s="33">
        <v>178</v>
      </c>
      <c r="G358" s="33">
        <v>216</v>
      </c>
      <c r="H358" s="33">
        <v>197</v>
      </c>
      <c r="I358" s="33">
        <v>179</v>
      </c>
      <c r="J358" s="33">
        <v>190</v>
      </c>
      <c r="K358" s="33">
        <v>198</v>
      </c>
      <c r="L358" s="33">
        <v>140</v>
      </c>
      <c r="M358" s="33">
        <v>87</v>
      </c>
      <c r="N358" s="33">
        <v>127</v>
      </c>
      <c r="O358" s="33">
        <v>95</v>
      </c>
      <c r="P358" s="33">
        <v>58</v>
      </c>
      <c r="Q358" s="34">
        <v>1827</v>
      </c>
    </row>
    <row r="359" spans="1:17">
      <c r="A359" s="33" t="s">
        <v>486</v>
      </c>
      <c r="B359" s="33" t="s">
        <v>21</v>
      </c>
      <c r="C359" s="35" t="s">
        <v>20</v>
      </c>
      <c r="D359" s="34">
        <v>2024</v>
      </c>
      <c r="E359" s="33">
        <v>4500</v>
      </c>
      <c r="F359" s="33">
        <v>5150</v>
      </c>
      <c r="G359" s="33">
        <v>6475</v>
      </c>
      <c r="H359" s="33">
        <v>5220</v>
      </c>
      <c r="I359" s="33">
        <v>5376</v>
      </c>
      <c r="J359" s="33">
        <v>8544</v>
      </c>
      <c r="K359" s="33">
        <v>5841</v>
      </c>
      <c r="L359" s="33">
        <v>4057</v>
      </c>
      <c r="M359" s="33">
        <v>3757</v>
      </c>
      <c r="N359" s="33">
        <v>3568</v>
      </c>
      <c r="O359" s="33">
        <v>3064</v>
      </c>
      <c r="P359" s="33">
        <v>2009</v>
      </c>
      <c r="Q359" s="34">
        <v>57561</v>
      </c>
    </row>
    <row r="360" spans="1:17">
      <c r="A360" s="33" t="s">
        <v>487</v>
      </c>
      <c r="B360" s="33" t="s">
        <v>23</v>
      </c>
      <c r="C360" s="35" t="s">
        <v>22</v>
      </c>
      <c r="D360" s="34">
        <v>2024</v>
      </c>
      <c r="E360" s="33">
        <v>7378</v>
      </c>
      <c r="F360" s="33">
        <v>7699</v>
      </c>
      <c r="G360" s="33">
        <v>10603</v>
      </c>
      <c r="H360" s="33">
        <v>8279</v>
      </c>
      <c r="I360" s="33">
        <v>7791</v>
      </c>
      <c r="J360" s="33">
        <v>9463</v>
      </c>
      <c r="K360" s="33">
        <v>8917</v>
      </c>
      <c r="L360" s="33">
        <v>8418</v>
      </c>
      <c r="M360" s="33">
        <v>8473</v>
      </c>
      <c r="N360" s="33">
        <v>7845</v>
      </c>
      <c r="O360" s="33">
        <v>7927</v>
      </c>
      <c r="P360" s="33">
        <v>6761</v>
      </c>
      <c r="Q360" s="34">
        <v>99554</v>
      </c>
    </row>
    <row r="361" spans="1:17">
      <c r="A361" s="33" t="s">
        <v>488</v>
      </c>
      <c r="B361" s="33" t="s">
        <v>126</v>
      </c>
      <c r="C361" s="35" t="s">
        <v>125</v>
      </c>
      <c r="D361" s="34">
        <v>2024</v>
      </c>
      <c r="E361" s="33">
        <v>90</v>
      </c>
      <c r="F361" s="33">
        <v>166</v>
      </c>
      <c r="G361" s="33">
        <v>307</v>
      </c>
      <c r="H361" s="33">
        <v>247</v>
      </c>
      <c r="I361" s="33">
        <v>268</v>
      </c>
      <c r="J361" s="33">
        <v>297</v>
      </c>
      <c r="K361" s="33">
        <v>270</v>
      </c>
      <c r="L361" s="33">
        <v>249</v>
      </c>
      <c r="M361" s="33">
        <v>259</v>
      </c>
      <c r="N361" s="33">
        <v>215</v>
      </c>
      <c r="O361" s="33">
        <v>195</v>
      </c>
      <c r="P361" s="33">
        <v>439</v>
      </c>
      <c r="Q361" s="34">
        <v>3002</v>
      </c>
    </row>
    <row r="362" spans="1:17">
      <c r="A362" s="33" t="s">
        <v>489</v>
      </c>
      <c r="B362" s="33" t="s">
        <v>25</v>
      </c>
      <c r="C362" s="35" t="s">
        <v>24</v>
      </c>
      <c r="D362" s="34">
        <v>2024</v>
      </c>
      <c r="E362" s="33">
        <v>484</v>
      </c>
      <c r="F362" s="33">
        <v>503</v>
      </c>
      <c r="G362" s="33">
        <v>802</v>
      </c>
      <c r="H362" s="33">
        <v>700</v>
      </c>
      <c r="I362" s="33">
        <v>465</v>
      </c>
      <c r="J362" s="33">
        <v>636</v>
      </c>
      <c r="K362" s="33">
        <v>735</v>
      </c>
      <c r="L362" s="33">
        <v>595</v>
      </c>
      <c r="M362" s="33">
        <v>652</v>
      </c>
      <c r="N362" s="33">
        <v>627</v>
      </c>
      <c r="O362" s="33">
        <v>327</v>
      </c>
      <c r="P362" s="33">
        <v>537</v>
      </c>
      <c r="Q362" s="34">
        <v>7063</v>
      </c>
    </row>
    <row r="363" spans="1:17">
      <c r="A363" s="33" t="s">
        <v>490</v>
      </c>
      <c r="B363" s="33" t="s">
        <v>27</v>
      </c>
      <c r="C363" s="35" t="s">
        <v>26</v>
      </c>
      <c r="D363" s="34">
        <v>2024</v>
      </c>
      <c r="E363" s="33">
        <v>6501</v>
      </c>
      <c r="F363" s="33">
        <v>6998</v>
      </c>
      <c r="G363" s="33">
        <v>9381</v>
      </c>
      <c r="H363" s="33">
        <v>9106</v>
      </c>
      <c r="I363" s="33">
        <v>8129</v>
      </c>
      <c r="J363" s="33">
        <v>9501</v>
      </c>
      <c r="K363" s="33">
        <v>9053</v>
      </c>
      <c r="L363" s="33">
        <v>7954</v>
      </c>
      <c r="M363" s="33">
        <v>6433</v>
      </c>
      <c r="N363" s="33">
        <v>7163</v>
      </c>
      <c r="O363" s="33">
        <v>7885</v>
      </c>
      <c r="P363" s="33">
        <v>8261</v>
      </c>
      <c r="Q363" s="34">
        <v>96365</v>
      </c>
    </row>
    <row r="364" spans="1:17">
      <c r="A364" s="33" t="s">
        <v>491</v>
      </c>
      <c r="B364" s="33" t="s">
        <v>29</v>
      </c>
      <c r="C364" s="35" t="s">
        <v>28</v>
      </c>
      <c r="D364" s="34">
        <v>2024</v>
      </c>
      <c r="E364" s="33">
        <v>4838</v>
      </c>
      <c r="F364" s="33">
        <v>5667</v>
      </c>
      <c r="G364" s="33">
        <v>6691</v>
      </c>
      <c r="H364" s="33">
        <v>6556</v>
      </c>
      <c r="I364" s="33">
        <v>5791</v>
      </c>
      <c r="J364" s="33">
        <v>6369</v>
      </c>
      <c r="K364" s="33">
        <v>6453</v>
      </c>
      <c r="L364" s="33">
        <v>5450</v>
      </c>
      <c r="M364" s="33">
        <v>5326</v>
      </c>
      <c r="N364" s="33">
        <v>5367</v>
      </c>
      <c r="O364" s="33">
        <v>5103</v>
      </c>
      <c r="P364" s="33">
        <v>5045</v>
      </c>
      <c r="Q364" s="34">
        <v>68656</v>
      </c>
    </row>
    <row r="365" spans="1:17">
      <c r="A365" s="33" t="s">
        <v>492</v>
      </c>
      <c r="B365" s="33" t="s">
        <v>31</v>
      </c>
      <c r="C365" s="35" t="s">
        <v>30</v>
      </c>
      <c r="D365" s="34">
        <v>2024</v>
      </c>
      <c r="E365" s="33">
        <v>1038</v>
      </c>
      <c r="F365" s="33">
        <v>1010</v>
      </c>
      <c r="G365" s="33">
        <v>1231</v>
      </c>
      <c r="H365" s="33">
        <v>1207</v>
      </c>
      <c r="I365" s="33">
        <v>888</v>
      </c>
      <c r="J365" s="33">
        <v>1311</v>
      </c>
      <c r="K365" s="33">
        <v>1090</v>
      </c>
      <c r="L365" s="33">
        <v>771</v>
      </c>
      <c r="M365" s="33">
        <v>750</v>
      </c>
      <c r="N365" s="33">
        <v>870</v>
      </c>
      <c r="O365" s="33">
        <v>1017</v>
      </c>
      <c r="P365" s="33">
        <v>986</v>
      </c>
      <c r="Q365" s="34">
        <v>12169</v>
      </c>
    </row>
    <row r="366" spans="1:17">
      <c r="A366" s="33" t="s">
        <v>493</v>
      </c>
      <c r="B366" s="33" t="s">
        <v>113</v>
      </c>
      <c r="C366" s="35" t="s">
        <v>114</v>
      </c>
      <c r="D366" s="34">
        <v>2024</v>
      </c>
      <c r="E366" s="33">
        <v>117</v>
      </c>
      <c r="F366" s="33">
        <v>108</v>
      </c>
      <c r="G366" s="33">
        <v>121</v>
      </c>
      <c r="H366" s="33">
        <v>108</v>
      </c>
      <c r="I366" s="33">
        <v>88</v>
      </c>
      <c r="J366" s="33">
        <v>132</v>
      </c>
      <c r="K366" s="33">
        <v>146</v>
      </c>
      <c r="L366" s="33">
        <v>86</v>
      </c>
      <c r="M366" s="33">
        <v>73</v>
      </c>
      <c r="N366" s="33">
        <v>58</v>
      </c>
      <c r="O366" s="33">
        <v>55</v>
      </c>
      <c r="P366" s="33">
        <v>22</v>
      </c>
      <c r="Q366" s="34">
        <v>1114</v>
      </c>
    </row>
    <row r="367" spans="1:17">
      <c r="A367" s="33" t="s">
        <v>494</v>
      </c>
      <c r="B367" s="33" t="s">
        <v>124</v>
      </c>
      <c r="C367" s="35" t="s">
        <v>123</v>
      </c>
      <c r="D367" s="34">
        <v>2024</v>
      </c>
      <c r="E367" s="33">
        <v>5</v>
      </c>
      <c r="F367" s="33">
        <v>2</v>
      </c>
      <c r="G367" s="33">
        <v>0</v>
      </c>
      <c r="H367" s="33">
        <v>20</v>
      </c>
      <c r="I367" s="33">
        <v>1</v>
      </c>
      <c r="J367" s="33">
        <v>12</v>
      </c>
      <c r="K367" s="33">
        <v>6</v>
      </c>
      <c r="L367" s="33">
        <v>2</v>
      </c>
      <c r="M367" s="33">
        <v>3</v>
      </c>
      <c r="N367" s="33">
        <v>16</v>
      </c>
      <c r="O367" s="33">
        <v>1</v>
      </c>
      <c r="P367" s="33" t="s">
        <v>128</v>
      </c>
      <c r="Q367" s="34">
        <v>68</v>
      </c>
    </row>
    <row r="368" spans="1:17">
      <c r="A368" s="33" t="s">
        <v>495</v>
      </c>
      <c r="B368" s="33" t="s">
        <v>116</v>
      </c>
      <c r="C368" s="35" t="s">
        <v>115</v>
      </c>
      <c r="D368" s="34">
        <v>2024</v>
      </c>
      <c r="E368" s="33">
        <v>41</v>
      </c>
      <c r="F368" s="33">
        <v>32</v>
      </c>
      <c r="G368" s="33">
        <v>48</v>
      </c>
      <c r="H368" s="33">
        <v>78</v>
      </c>
      <c r="I368" s="33">
        <v>47</v>
      </c>
      <c r="J368" s="33">
        <v>54</v>
      </c>
      <c r="K368" s="33">
        <v>47</v>
      </c>
      <c r="L368" s="33">
        <v>31</v>
      </c>
      <c r="M368" s="33">
        <v>46</v>
      </c>
      <c r="N368" s="33">
        <v>41</v>
      </c>
      <c r="O368" s="33">
        <v>23</v>
      </c>
      <c r="P368" s="33">
        <v>53</v>
      </c>
      <c r="Q368" s="34">
        <v>541</v>
      </c>
    </row>
    <row r="369" spans="1:17">
      <c r="A369" s="33" t="s">
        <v>496</v>
      </c>
      <c r="B369" s="33" t="s">
        <v>33</v>
      </c>
      <c r="C369" s="35" t="s">
        <v>32</v>
      </c>
      <c r="D369" s="34">
        <v>2024</v>
      </c>
      <c r="E369" s="33">
        <v>2879</v>
      </c>
      <c r="F369" s="33">
        <v>3313</v>
      </c>
      <c r="G369" s="33">
        <v>5598</v>
      </c>
      <c r="H369" s="33">
        <v>4026</v>
      </c>
      <c r="I369" s="33">
        <v>3501</v>
      </c>
      <c r="J369" s="33">
        <v>4655</v>
      </c>
      <c r="K369" s="33">
        <v>3088</v>
      </c>
      <c r="L369" s="33">
        <v>2684</v>
      </c>
      <c r="M369" s="33">
        <v>3844</v>
      </c>
      <c r="N369" s="33">
        <v>3813</v>
      </c>
      <c r="O369" s="33">
        <v>3462</v>
      </c>
      <c r="P369" s="33">
        <v>4411</v>
      </c>
      <c r="Q369" s="34">
        <v>45274</v>
      </c>
    </row>
    <row r="370" spans="1:17">
      <c r="A370" s="33" t="s">
        <v>497</v>
      </c>
      <c r="B370" s="33" t="s">
        <v>104</v>
      </c>
      <c r="C370" s="35" t="s">
        <v>103</v>
      </c>
      <c r="D370" s="34">
        <v>2024</v>
      </c>
      <c r="E370" s="33">
        <v>896</v>
      </c>
      <c r="F370" s="33">
        <v>1986</v>
      </c>
      <c r="G370" s="33">
        <v>1559</v>
      </c>
      <c r="H370" s="33">
        <v>1304</v>
      </c>
      <c r="I370" s="33">
        <v>2699</v>
      </c>
      <c r="J370" s="33">
        <v>5158</v>
      </c>
      <c r="K370" s="33">
        <v>1831</v>
      </c>
      <c r="L370" s="33">
        <v>594</v>
      </c>
      <c r="M370" s="33">
        <v>707</v>
      </c>
      <c r="N370" s="33">
        <v>1432</v>
      </c>
      <c r="O370" s="33">
        <v>957</v>
      </c>
      <c r="P370" s="33">
        <v>1854</v>
      </c>
      <c r="Q370" s="34">
        <v>20977</v>
      </c>
    </row>
    <row r="371" spans="1:17">
      <c r="A371" s="33" t="s">
        <v>498</v>
      </c>
      <c r="B371" s="33" t="s">
        <v>34</v>
      </c>
      <c r="C371" s="35" t="s">
        <v>35</v>
      </c>
      <c r="D371" s="34">
        <v>2024</v>
      </c>
      <c r="E371" s="33">
        <v>21323</v>
      </c>
      <c r="F371" s="33">
        <v>20070</v>
      </c>
      <c r="G371" s="33">
        <v>21706</v>
      </c>
      <c r="H371" s="33">
        <v>22557</v>
      </c>
      <c r="I371" s="33">
        <v>19832</v>
      </c>
      <c r="J371" s="33">
        <v>21359</v>
      </c>
      <c r="K371" s="33">
        <v>23015</v>
      </c>
      <c r="L371" s="33">
        <v>19437</v>
      </c>
      <c r="M371" s="33">
        <v>18385</v>
      </c>
      <c r="N371" s="33">
        <v>23226</v>
      </c>
      <c r="O371" s="33">
        <v>25869</v>
      </c>
      <c r="P371" s="33">
        <v>21109</v>
      </c>
      <c r="Q371" s="34">
        <v>257888</v>
      </c>
    </row>
    <row r="372" spans="1:17">
      <c r="A372" s="33" t="s">
        <v>499</v>
      </c>
      <c r="B372" s="33" t="s">
        <v>36</v>
      </c>
      <c r="C372" s="35" t="s">
        <v>37</v>
      </c>
      <c r="D372" s="34">
        <v>2024</v>
      </c>
      <c r="E372" s="33">
        <v>2158</v>
      </c>
      <c r="F372" s="33">
        <v>2655</v>
      </c>
      <c r="G372" s="33">
        <v>3360</v>
      </c>
      <c r="H372" s="33">
        <v>2512</v>
      </c>
      <c r="I372" s="33">
        <v>1943</v>
      </c>
      <c r="J372" s="33">
        <v>2335</v>
      </c>
      <c r="K372" s="33">
        <v>2544</v>
      </c>
      <c r="L372" s="33">
        <v>2619</v>
      </c>
      <c r="M372" s="33">
        <v>4079</v>
      </c>
      <c r="N372" s="33">
        <v>2696</v>
      </c>
      <c r="O372" s="33">
        <v>3049</v>
      </c>
      <c r="P372" s="33">
        <v>2621</v>
      </c>
      <c r="Q372" s="34">
        <v>32571</v>
      </c>
    </row>
    <row r="373" spans="1:17">
      <c r="A373" s="33" t="s">
        <v>500</v>
      </c>
      <c r="B373" s="33" t="s">
        <v>110</v>
      </c>
      <c r="C373" s="35" t="s">
        <v>109</v>
      </c>
      <c r="D373" s="34">
        <v>2024</v>
      </c>
      <c r="E373" s="33">
        <v>27</v>
      </c>
      <c r="F373" s="33">
        <v>27</v>
      </c>
      <c r="G373" s="33">
        <v>48</v>
      </c>
      <c r="H373" s="33">
        <v>53</v>
      </c>
      <c r="I373" s="33">
        <v>35</v>
      </c>
      <c r="J373" s="33">
        <v>44</v>
      </c>
      <c r="K373" s="33">
        <v>32</v>
      </c>
      <c r="L373" s="33">
        <v>35</v>
      </c>
      <c r="M373" s="33">
        <v>22</v>
      </c>
      <c r="N373" s="33">
        <v>15</v>
      </c>
      <c r="O373" s="33">
        <v>29</v>
      </c>
      <c r="P373" s="33">
        <v>31</v>
      </c>
      <c r="Q373" s="34">
        <v>398</v>
      </c>
    </row>
    <row r="374" spans="1:17">
      <c r="A374" s="33" t="s">
        <v>501</v>
      </c>
      <c r="B374" s="33" t="s">
        <v>39</v>
      </c>
      <c r="C374" s="35" t="s">
        <v>38</v>
      </c>
      <c r="D374" s="34">
        <v>2024</v>
      </c>
      <c r="E374" s="33">
        <v>2348</v>
      </c>
      <c r="F374" s="33">
        <v>2555</v>
      </c>
      <c r="G374" s="33">
        <v>5395</v>
      </c>
      <c r="H374" s="33">
        <v>1907</v>
      </c>
      <c r="I374" s="33">
        <v>1652</v>
      </c>
      <c r="J374" s="33">
        <v>2891</v>
      </c>
      <c r="K374" s="33">
        <v>1643</v>
      </c>
      <c r="L374" s="33">
        <v>1867</v>
      </c>
      <c r="M374" s="33">
        <v>1697</v>
      </c>
      <c r="N374" s="33">
        <v>1989</v>
      </c>
      <c r="O374" s="33">
        <v>2099</v>
      </c>
      <c r="P374" s="33">
        <v>2636</v>
      </c>
      <c r="Q374" s="34">
        <v>28679</v>
      </c>
    </row>
    <row r="375" spans="1:17">
      <c r="A375" s="33" t="s">
        <v>502</v>
      </c>
      <c r="B375" s="33" t="s">
        <v>41</v>
      </c>
      <c r="C375" s="35" t="s">
        <v>40</v>
      </c>
      <c r="D375" s="34">
        <v>2024</v>
      </c>
      <c r="E375" s="33">
        <v>2512</v>
      </c>
      <c r="F375" s="33">
        <v>2372</v>
      </c>
      <c r="G375" s="33">
        <v>4326</v>
      </c>
      <c r="H375" s="33">
        <v>2779</v>
      </c>
      <c r="I375" s="33">
        <v>1914</v>
      </c>
      <c r="J375" s="33">
        <v>2552</v>
      </c>
      <c r="K375" s="33">
        <v>2230</v>
      </c>
      <c r="L375" s="33">
        <v>1989</v>
      </c>
      <c r="M375" s="33">
        <v>2278</v>
      </c>
      <c r="N375" s="33">
        <v>2193</v>
      </c>
      <c r="O375" s="33">
        <v>2092</v>
      </c>
      <c r="P375" s="33">
        <v>2292</v>
      </c>
      <c r="Q375" s="34">
        <v>29529</v>
      </c>
    </row>
    <row r="376" spans="1:17">
      <c r="A376" s="33" t="s">
        <v>503</v>
      </c>
      <c r="B376" s="33" t="s">
        <v>43</v>
      </c>
      <c r="C376" s="35" t="s">
        <v>42</v>
      </c>
      <c r="D376" s="34">
        <v>2024</v>
      </c>
      <c r="E376" s="33">
        <v>12631</v>
      </c>
      <c r="F376" s="33">
        <v>11571</v>
      </c>
      <c r="G376" s="33">
        <v>12958</v>
      </c>
      <c r="H376" s="33">
        <v>9513</v>
      </c>
      <c r="I376" s="33">
        <v>13455</v>
      </c>
      <c r="J376" s="33">
        <v>17107</v>
      </c>
      <c r="K376" s="33">
        <v>12381</v>
      </c>
      <c r="L376" s="33">
        <v>12142</v>
      </c>
      <c r="M376" s="33">
        <v>11185</v>
      </c>
      <c r="N376" s="33">
        <v>13240</v>
      </c>
      <c r="O376" s="33">
        <v>11625</v>
      </c>
      <c r="P376" s="33">
        <v>10025</v>
      </c>
      <c r="Q376" s="34">
        <v>147833</v>
      </c>
    </row>
    <row r="377" spans="1:17">
      <c r="A377" s="33" t="s">
        <v>504</v>
      </c>
      <c r="B377" s="33" t="s">
        <v>105</v>
      </c>
      <c r="C377" s="35" t="s">
        <v>106</v>
      </c>
      <c r="D377" s="34">
        <v>2024</v>
      </c>
      <c r="E377" s="33">
        <v>110</v>
      </c>
      <c r="F377" s="33">
        <v>164</v>
      </c>
      <c r="G377" s="33">
        <v>357</v>
      </c>
      <c r="H377" s="33">
        <v>206</v>
      </c>
      <c r="I377" s="33">
        <v>414</v>
      </c>
      <c r="J377" s="33">
        <v>334</v>
      </c>
      <c r="K377" s="33">
        <v>422</v>
      </c>
      <c r="L377" s="33">
        <v>188</v>
      </c>
      <c r="M377" s="33">
        <v>298</v>
      </c>
      <c r="N377" s="33">
        <v>152</v>
      </c>
      <c r="O377" s="33">
        <v>208</v>
      </c>
      <c r="P377" s="33">
        <v>328</v>
      </c>
      <c r="Q377" s="34">
        <v>3181</v>
      </c>
    </row>
    <row r="378" spans="1:17">
      <c r="A378" s="33" t="s">
        <v>505</v>
      </c>
      <c r="B378" s="33" t="s">
        <v>45</v>
      </c>
      <c r="C378" s="35" t="s">
        <v>44</v>
      </c>
      <c r="D378" s="34">
        <v>2024</v>
      </c>
      <c r="E378" s="33">
        <v>4886</v>
      </c>
      <c r="F378" s="33">
        <v>4704</v>
      </c>
      <c r="G378" s="33">
        <v>5338</v>
      </c>
      <c r="H378" s="33">
        <v>5366</v>
      </c>
      <c r="I378" s="33">
        <v>6016</v>
      </c>
      <c r="J378" s="33">
        <v>6355</v>
      </c>
      <c r="K378" s="33">
        <v>5323</v>
      </c>
      <c r="L378" s="33">
        <v>4875</v>
      </c>
      <c r="M378" s="33">
        <v>5511</v>
      </c>
      <c r="N378" s="33">
        <v>7244</v>
      </c>
      <c r="O378" s="33">
        <v>7114</v>
      </c>
      <c r="P378" s="33">
        <v>4722</v>
      </c>
      <c r="Q378" s="34">
        <v>67454</v>
      </c>
    </row>
    <row r="379" spans="1:17">
      <c r="A379" s="33" t="s">
        <v>506</v>
      </c>
      <c r="B379" s="33" t="s">
        <v>47</v>
      </c>
      <c r="C379" s="35" t="s">
        <v>46</v>
      </c>
      <c r="D379" s="34">
        <v>2024</v>
      </c>
      <c r="E379" s="33">
        <v>3798</v>
      </c>
      <c r="F379" s="33">
        <v>4296</v>
      </c>
      <c r="G379" s="33">
        <v>4072</v>
      </c>
      <c r="H379" s="33">
        <v>4122</v>
      </c>
      <c r="I379" s="33">
        <v>2974</v>
      </c>
      <c r="J379" s="33">
        <v>2623</v>
      </c>
      <c r="K379" s="33">
        <v>2071</v>
      </c>
      <c r="L379" s="33">
        <v>1895</v>
      </c>
      <c r="M379" s="33">
        <v>2146</v>
      </c>
      <c r="N379" s="33">
        <v>2862</v>
      </c>
      <c r="O379" s="33">
        <v>2722</v>
      </c>
      <c r="P379" s="33">
        <v>2516</v>
      </c>
      <c r="Q379" s="34">
        <v>36097</v>
      </c>
    </row>
    <row r="380" spans="1:17">
      <c r="A380" s="33" t="s">
        <v>507</v>
      </c>
      <c r="B380" s="33" t="s">
        <v>120</v>
      </c>
      <c r="C380" s="35" t="s">
        <v>121</v>
      </c>
      <c r="D380" s="34">
        <v>2024</v>
      </c>
      <c r="E380" s="45">
        <v>28</v>
      </c>
      <c r="F380" s="33">
        <v>27</v>
      </c>
      <c r="G380" s="33">
        <v>34</v>
      </c>
      <c r="H380" s="33">
        <v>30</v>
      </c>
      <c r="I380" s="33">
        <v>42</v>
      </c>
      <c r="J380" s="33">
        <v>22</v>
      </c>
      <c r="K380" s="33">
        <v>26</v>
      </c>
      <c r="L380" s="33">
        <v>17</v>
      </c>
      <c r="M380" s="33">
        <v>22</v>
      </c>
      <c r="N380" s="33">
        <v>48</v>
      </c>
      <c r="O380" s="33">
        <v>35</v>
      </c>
      <c r="P380" s="33">
        <v>29</v>
      </c>
      <c r="Q380" s="34">
        <v>360</v>
      </c>
    </row>
    <row r="381" spans="1:17">
      <c r="A381" s="33" t="s">
        <v>508</v>
      </c>
      <c r="B381" s="33" t="s">
        <v>49</v>
      </c>
      <c r="C381" s="35" t="s">
        <v>48</v>
      </c>
      <c r="D381" s="34">
        <v>2024</v>
      </c>
      <c r="E381" s="33">
        <v>2945</v>
      </c>
      <c r="F381" s="33">
        <v>2575</v>
      </c>
      <c r="G381" s="33">
        <v>4091</v>
      </c>
      <c r="H381" s="33">
        <v>4087</v>
      </c>
      <c r="I381" s="33">
        <v>4512</v>
      </c>
      <c r="J381" s="33">
        <v>8281</v>
      </c>
      <c r="K381" s="33">
        <v>3438</v>
      </c>
      <c r="L381" s="33">
        <v>3672</v>
      </c>
      <c r="M381" s="33">
        <v>3878</v>
      </c>
      <c r="N381" s="33">
        <v>5414</v>
      </c>
      <c r="O381" s="33">
        <v>5520</v>
      </c>
      <c r="P381" s="33">
        <v>5936</v>
      </c>
      <c r="Q381" s="34">
        <v>54349</v>
      </c>
    </row>
    <row r="382" spans="1:17">
      <c r="A382" s="33" t="s">
        <v>509</v>
      </c>
      <c r="B382" s="33" t="s">
        <v>51</v>
      </c>
      <c r="C382" s="35" t="s">
        <v>50</v>
      </c>
      <c r="D382" s="34">
        <v>2024</v>
      </c>
      <c r="E382" s="33">
        <v>10070</v>
      </c>
      <c r="F382" s="33">
        <v>11761</v>
      </c>
      <c r="G382" s="33">
        <v>14253</v>
      </c>
      <c r="H382" s="33">
        <v>12201</v>
      </c>
      <c r="I382" s="33">
        <v>16036</v>
      </c>
      <c r="J382" s="33">
        <v>19105</v>
      </c>
      <c r="K382" s="33">
        <v>12477</v>
      </c>
      <c r="L382" s="33">
        <v>10597</v>
      </c>
      <c r="M382" s="33">
        <v>10852</v>
      </c>
      <c r="N382" s="33">
        <v>11767</v>
      </c>
      <c r="O382" s="33">
        <v>11747</v>
      </c>
      <c r="P382" s="33">
        <v>11468</v>
      </c>
      <c r="Q382" s="34">
        <v>152334</v>
      </c>
    </row>
    <row r="383" spans="1:17">
      <c r="A383" s="33" t="s">
        <v>510</v>
      </c>
      <c r="B383" s="33" t="s">
        <v>53</v>
      </c>
      <c r="C383" s="35" t="s">
        <v>52</v>
      </c>
      <c r="D383" s="34">
        <v>2024</v>
      </c>
      <c r="E383" s="33">
        <v>16686</v>
      </c>
      <c r="F383" s="33">
        <v>15848</v>
      </c>
      <c r="G383" s="33">
        <v>16322</v>
      </c>
      <c r="H383" s="33">
        <v>15487</v>
      </c>
      <c r="I383" s="33">
        <v>17486</v>
      </c>
      <c r="J383" s="33">
        <v>22419</v>
      </c>
      <c r="K383" s="33">
        <v>18898</v>
      </c>
      <c r="L383" s="33">
        <v>14451</v>
      </c>
      <c r="M383" s="33">
        <v>17212</v>
      </c>
      <c r="N383" s="33">
        <v>17986</v>
      </c>
      <c r="O383" s="33">
        <v>18448</v>
      </c>
      <c r="P383" s="33">
        <v>14350</v>
      </c>
      <c r="Q383" s="34">
        <v>205593</v>
      </c>
    </row>
    <row r="384" spans="1:17">
      <c r="A384" s="33" t="s">
        <v>511</v>
      </c>
      <c r="B384" s="33" t="s">
        <v>54</v>
      </c>
      <c r="C384" s="35" t="s">
        <v>55</v>
      </c>
      <c r="D384" s="34">
        <v>2024</v>
      </c>
      <c r="E384" s="33">
        <v>1180</v>
      </c>
      <c r="F384" s="33">
        <v>1205</v>
      </c>
      <c r="G384" s="33">
        <v>1497</v>
      </c>
      <c r="H384" s="33">
        <v>1532</v>
      </c>
      <c r="I384" s="33">
        <v>1509</v>
      </c>
      <c r="J384" s="33">
        <v>1626</v>
      </c>
      <c r="K384" s="33">
        <v>471</v>
      </c>
      <c r="L384" s="33">
        <v>650</v>
      </c>
      <c r="M384" s="33">
        <v>599</v>
      </c>
      <c r="N384" s="33">
        <v>854</v>
      </c>
      <c r="O384" s="33">
        <v>768</v>
      </c>
      <c r="P384" s="33">
        <v>572</v>
      </c>
      <c r="Q384" s="34">
        <v>12463</v>
      </c>
    </row>
    <row r="385" spans="1:17">
      <c r="A385" s="33" t="s">
        <v>512</v>
      </c>
      <c r="B385" s="33" t="s">
        <v>56</v>
      </c>
      <c r="C385" s="35" t="s">
        <v>135</v>
      </c>
      <c r="D385" s="34">
        <v>2024</v>
      </c>
      <c r="E385" s="33">
        <v>158</v>
      </c>
      <c r="F385" s="33">
        <v>132</v>
      </c>
      <c r="G385" s="33">
        <v>239</v>
      </c>
      <c r="H385" s="33">
        <v>195</v>
      </c>
      <c r="I385" s="33">
        <v>198</v>
      </c>
      <c r="J385" s="33">
        <v>185</v>
      </c>
      <c r="K385" s="33">
        <v>139</v>
      </c>
      <c r="L385" s="33">
        <v>74</v>
      </c>
      <c r="M385" s="33">
        <v>96</v>
      </c>
      <c r="N385" s="33">
        <v>136</v>
      </c>
      <c r="O385" s="33">
        <v>140</v>
      </c>
      <c r="P385" s="33">
        <v>494</v>
      </c>
      <c r="Q385" s="34">
        <v>2186</v>
      </c>
    </row>
    <row r="386" spans="1:17">
      <c r="A386" s="33" t="s">
        <v>513</v>
      </c>
      <c r="B386" s="33" t="s">
        <v>58</v>
      </c>
      <c r="C386" s="35" t="s">
        <v>57</v>
      </c>
      <c r="D386" s="34">
        <v>2024</v>
      </c>
      <c r="E386" s="33">
        <v>394</v>
      </c>
      <c r="F386" s="33">
        <v>351</v>
      </c>
      <c r="G386" s="33">
        <v>436</v>
      </c>
      <c r="H386" s="33">
        <v>403</v>
      </c>
      <c r="I386" s="33">
        <v>321</v>
      </c>
      <c r="J386" s="33">
        <v>332</v>
      </c>
      <c r="K386" s="33">
        <v>380</v>
      </c>
      <c r="L386" s="33">
        <v>364</v>
      </c>
      <c r="M386" s="33">
        <v>357</v>
      </c>
      <c r="N386" s="33">
        <v>386</v>
      </c>
      <c r="O386" s="33">
        <v>599</v>
      </c>
      <c r="P386" s="33">
        <v>187</v>
      </c>
      <c r="Q386" s="34">
        <v>4510</v>
      </c>
    </row>
    <row r="387" spans="1:17">
      <c r="A387" s="33" t="s">
        <v>514</v>
      </c>
      <c r="B387" s="33" t="s">
        <v>60</v>
      </c>
      <c r="C387" s="35" t="s">
        <v>59</v>
      </c>
      <c r="D387" s="34">
        <v>2024</v>
      </c>
      <c r="E387" s="33">
        <v>1153</v>
      </c>
      <c r="F387" s="33">
        <v>2443</v>
      </c>
      <c r="G387" s="33">
        <v>3214</v>
      </c>
      <c r="H387" s="33">
        <v>1972</v>
      </c>
      <c r="I387" s="33">
        <v>1489</v>
      </c>
      <c r="J387" s="33">
        <v>2217</v>
      </c>
      <c r="K387" s="33">
        <v>2199</v>
      </c>
      <c r="L387" s="33">
        <v>2232</v>
      </c>
      <c r="M387" s="33">
        <v>2582</v>
      </c>
      <c r="N387" s="33">
        <v>1792</v>
      </c>
      <c r="O387" s="33">
        <v>2103</v>
      </c>
      <c r="P387" s="33">
        <v>2170</v>
      </c>
      <c r="Q387" s="34">
        <v>25566</v>
      </c>
    </row>
    <row r="388" spans="1:17">
      <c r="A388" s="33" t="s">
        <v>515</v>
      </c>
      <c r="B388" s="33" t="s">
        <v>62</v>
      </c>
      <c r="C388" s="35" t="s">
        <v>61</v>
      </c>
      <c r="D388" s="34">
        <v>2024</v>
      </c>
      <c r="E388" s="33">
        <v>6703</v>
      </c>
      <c r="F388" s="33">
        <v>6616</v>
      </c>
      <c r="G388" s="33">
        <v>8649</v>
      </c>
      <c r="H388" s="33">
        <v>7504</v>
      </c>
      <c r="I388" s="33">
        <v>6509</v>
      </c>
      <c r="J388" s="33">
        <v>8798</v>
      </c>
      <c r="K388" s="33">
        <v>8479</v>
      </c>
      <c r="L388" s="33">
        <v>6800</v>
      </c>
      <c r="M388" s="33">
        <v>7200</v>
      </c>
      <c r="N388" s="33">
        <v>9139</v>
      </c>
      <c r="O388" s="33">
        <v>10262</v>
      </c>
      <c r="P388" s="33">
        <v>8815</v>
      </c>
      <c r="Q388" s="34">
        <v>95474</v>
      </c>
    </row>
    <row r="389" spans="1:17">
      <c r="A389" s="33" t="s">
        <v>516</v>
      </c>
      <c r="B389" s="33" t="s">
        <v>63</v>
      </c>
      <c r="C389" s="35" t="s">
        <v>64</v>
      </c>
      <c r="D389" s="34">
        <v>2024</v>
      </c>
      <c r="E389" s="33">
        <v>4049</v>
      </c>
      <c r="F389" s="33">
        <v>5469</v>
      </c>
      <c r="G389" s="33">
        <v>5861</v>
      </c>
      <c r="H389" s="33">
        <v>5653</v>
      </c>
      <c r="I389" s="33">
        <v>5098</v>
      </c>
      <c r="J389" s="33">
        <v>5633</v>
      </c>
      <c r="K389" s="33">
        <v>5578</v>
      </c>
      <c r="L389" s="33">
        <v>3934</v>
      </c>
      <c r="M389" s="33">
        <v>4416</v>
      </c>
      <c r="N389" s="33">
        <v>5087</v>
      </c>
      <c r="O389" s="33">
        <v>5500</v>
      </c>
      <c r="P389" s="33">
        <v>6048</v>
      </c>
      <c r="Q389" s="34">
        <v>62326</v>
      </c>
    </row>
    <row r="390" spans="1:17">
      <c r="A390" s="33" t="s">
        <v>517</v>
      </c>
      <c r="B390" s="33" t="s">
        <v>66</v>
      </c>
      <c r="C390" s="35" t="s">
        <v>65</v>
      </c>
      <c r="D390" s="34">
        <v>2024</v>
      </c>
      <c r="E390" s="33">
        <v>41548</v>
      </c>
      <c r="F390" s="33">
        <v>40361</v>
      </c>
      <c r="G390" s="33">
        <v>48180</v>
      </c>
      <c r="H390" s="33">
        <v>50739</v>
      </c>
      <c r="I390" s="33">
        <v>47636</v>
      </c>
      <c r="J390" s="33">
        <v>60754</v>
      </c>
      <c r="K390" s="33">
        <v>41388</v>
      </c>
      <c r="L390" s="33">
        <v>35359</v>
      </c>
      <c r="M390" s="33">
        <v>38914</v>
      </c>
      <c r="N390" s="33">
        <v>43942</v>
      </c>
      <c r="O390" s="33">
        <v>47610</v>
      </c>
      <c r="P390" s="33">
        <v>40457</v>
      </c>
      <c r="Q390" s="34">
        <v>536888</v>
      </c>
    </row>
    <row r="391" spans="1:17">
      <c r="A391" s="33" t="s">
        <v>518</v>
      </c>
      <c r="B391" s="33" t="s">
        <v>91</v>
      </c>
      <c r="C391" s="35" t="s">
        <v>85</v>
      </c>
      <c r="D391" s="34">
        <v>2024</v>
      </c>
      <c r="E391" s="33">
        <v>1147</v>
      </c>
      <c r="F391" s="33">
        <v>936</v>
      </c>
      <c r="G391" s="33">
        <v>1066</v>
      </c>
      <c r="H391" s="33">
        <v>995</v>
      </c>
      <c r="I391" s="33">
        <v>1020</v>
      </c>
      <c r="J391" s="33">
        <v>1194</v>
      </c>
      <c r="K391" s="33">
        <v>832</v>
      </c>
      <c r="L391" s="33">
        <v>708</v>
      </c>
      <c r="M391" s="33">
        <v>909</v>
      </c>
      <c r="N391" s="33">
        <v>1003</v>
      </c>
      <c r="O391" s="33">
        <v>1105</v>
      </c>
      <c r="P391" s="33">
        <v>1057</v>
      </c>
      <c r="Q391" s="34">
        <v>11972</v>
      </c>
    </row>
    <row r="392" spans="1:17">
      <c r="A392" s="33" t="s">
        <v>519</v>
      </c>
      <c r="B392" s="33" t="s">
        <v>92</v>
      </c>
      <c r="C392" s="35" t="s">
        <v>86</v>
      </c>
      <c r="D392" s="34">
        <v>2024</v>
      </c>
      <c r="E392" s="33">
        <v>321</v>
      </c>
      <c r="F392" s="33">
        <v>125</v>
      </c>
      <c r="G392" s="33">
        <v>317</v>
      </c>
      <c r="H392" s="33">
        <v>232</v>
      </c>
      <c r="I392" s="33">
        <v>165</v>
      </c>
      <c r="J392" s="33">
        <v>211</v>
      </c>
      <c r="K392" s="33">
        <v>137</v>
      </c>
      <c r="L392" s="33">
        <v>99</v>
      </c>
      <c r="M392" s="33">
        <v>88</v>
      </c>
      <c r="N392" s="33">
        <v>124</v>
      </c>
      <c r="O392" s="33">
        <v>247</v>
      </c>
      <c r="P392" s="33">
        <v>35</v>
      </c>
      <c r="Q392" s="34">
        <v>2101</v>
      </c>
    </row>
    <row r="393" spans="1:17">
      <c r="A393" s="33" t="s">
        <v>520</v>
      </c>
      <c r="B393" s="33" t="s">
        <v>93</v>
      </c>
      <c r="C393" s="35" t="s">
        <v>87</v>
      </c>
      <c r="D393" s="34">
        <v>2024</v>
      </c>
      <c r="E393" s="33">
        <v>629</v>
      </c>
      <c r="F393" s="33">
        <v>438</v>
      </c>
      <c r="G393" s="33">
        <v>548</v>
      </c>
      <c r="H393" s="33">
        <v>576</v>
      </c>
      <c r="I393" s="33">
        <v>585</v>
      </c>
      <c r="J393" s="33">
        <v>932</v>
      </c>
      <c r="K393" s="33">
        <v>453</v>
      </c>
      <c r="L393" s="33">
        <v>365</v>
      </c>
      <c r="M393" s="33">
        <v>324</v>
      </c>
      <c r="N393" s="33">
        <v>316</v>
      </c>
      <c r="O393" s="33">
        <v>481</v>
      </c>
      <c r="P393" s="33">
        <v>451</v>
      </c>
      <c r="Q393" s="34">
        <v>6098</v>
      </c>
    </row>
    <row r="394" spans="1:17">
      <c r="A394" s="33" t="s">
        <v>521</v>
      </c>
      <c r="B394" s="33" t="s">
        <v>94</v>
      </c>
      <c r="C394" s="35" t="s">
        <v>88</v>
      </c>
      <c r="D394" s="34">
        <v>2024</v>
      </c>
      <c r="E394" s="33">
        <v>379</v>
      </c>
      <c r="F394" s="33">
        <v>236</v>
      </c>
      <c r="G394" s="33">
        <v>341</v>
      </c>
      <c r="H394" s="33">
        <v>443</v>
      </c>
      <c r="I394" s="33">
        <v>375</v>
      </c>
      <c r="J394" s="33">
        <v>435</v>
      </c>
      <c r="K394" s="33">
        <v>428</v>
      </c>
      <c r="L394" s="33">
        <v>510</v>
      </c>
      <c r="M394" s="33">
        <v>524</v>
      </c>
      <c r="N394" s="33">
        <v>592</v>
      </c>
      <c r="O394" s="33">
        <v>559</v>
      </c>
      <c r="P394" s="33">
        <v>890</v>
      </c>
      <c r="Q394" s="34">
        <v>5712</v>
      </c>
    </row>
    <row r="395" spans="1:17">
      <c r="A395" s="33" t="s">
        <v>522</v>
      </c>
      <c r="B395" s="33" t="s">
        <v>95</v>
      </c>
      <c r="C395" s="35" t="s">
        <v>89</v>
      </c>
      <c r="D395" s="34">
        <v>2024</v>
      </c>
      <c r="E395" s="33">
        <v>3152</v>
      </c>
      <c r="F395" s="33">
        <v>6038</v>
      </c>
      <c r="G395" s="33">
        <v>3878</v>
      </c>
      <c r="H395" s="33">
        <v>1637</v>
      </c>
      <c r="I395" s="33">
        <v>1896</v>
      </c>
      <c r="J395" s="33">
        <v>4648</v>
      </c>
      <c r="K395" s="33">
        <v>2470</v>
      </c>
      <c r="L395" s="33">
        <v>2370</v>
      </c>
      <c r="M395" s="33">
        <v>3758</v>
      </c>
      <c r="N395" s="33">
        <v>1614</v>
      </c>
      <c r="O395" s="33">
        <v>2208</v>
      </c>
      <c r="P395" s="33">
        <v>3905</v>
      </c>
      <c r="Q395" s="34">
        <v>37574</v>
      </c>
    </row>
    <row r="396" spans="1:17">
      <c r="A396" s="33" t="s">
        <v>523</v>
      </c>
      <c r="B396" s="33" t="s">
        <v>96</v>
      </c>
      <c r="C396" s="35" t="s">
        <v>97</v>
      </c>
      <c r="D396" s="34">
        <v>2024</v>
      </c>
      <c r="E396" s="33">
        <v>220</v>
      </c>
      <c r="F396" s="33">
        <v>199</v>
      </c>
      <c r="G396" s="33">
        <v>259</v>
      </c>
      <c r="H396" s="33">
        <v>265</v>
      </c>
      <c r="I396" s="33">
        <v>188</v>
      </c>
      <c r="J396" s="33">
        <v>458</v>
      </c>
      <c r="K396" s="33">
        <v>301</v>
      </c>
      <c r="L396" s="33">
        <v>192</v>
      </c>
      <c r="M396" s="33">
        <v>164</v>
      </c>
      <c r="N396" s="33">
        <v>340</v>
      </c>
      <c r="O396" s="33">
        <v>548</v>
      </c>
      <c r="P396" s="33">
        <v>453</v>
      </c>
      <c r="Q396" s="34">
        <v>3587</v>
      </c>
    </row>
    <row r="397" spans="1:17">
      <c r="A397" s="33" t="s">
        <v>524</v>
      </c>
      <c r="B397" s="33" t="s">
        <v>133</v>
      </c>
      <c r="C397" s="43" t="s">
        <v>132</v>
      </c>
      <c r="D397" s="34">
        <v>2024</v>
      </c>
      <c r="E397" s="33">
        <v>0</v>
      </c>
      <c r="F397" s="33">
        <v>0</v>
      </c>
      <c r="G397" s="33">
        <v>0</v>
      </c>
      <c r="H397" s="33">
        <v>0</v>
      </c>
      <c r="I397" s="33">
        <v>0</v>
      </c>
      <c r="J397" s="33">
        <v>0</v>
      </c>
      <c r="K397" s="33">
        <v>0</v>
      </c>
      <c r="L397" s="33">
        <v>0</v>
      </c>
      <c r="M397" s="33">
        <v>0</v>
      </c>
      <c r="N397" s="33">
        <v>0</v>
      </c>
      <c r="O397" s="33">
        <v>0</v>
      </c>
      <c r="P397" s="33">
        <v>0</v>
      </c>
      <c r="Q397" s="34">
        <v>0</v>
      </c>
    </row>
    <row r="398" spans="1:17">
      <c r="A398" s="33" t="s">
        <v>525</v>
      </c>
      <c r="B398" s="33" t="s">
        <v>134</v>
      </c>
      <c r="C398" s="43" t="s">
        <v>131</v>
      </c>
      <c r="D398" s="34">
        <v>2024</v>
      </c>
      <c r="E398" s="33">
        <v>6</v>
      </c>
      <c r="F398" s="33">
        <v>5</v>
      </c>
      <c r="G398" s="33">
        <v>3</v>
      </c>
      <c r="H398" s="33">
        <v>7</v>
      </c>
      <c r="I398" s="33">
        <v>13</v>
      </c>
      <c r="J398" s="33">
        <v>10</v>
      </c>
      <c r="K398" s="33">
        <v>3</v>
      </c>
      <c r="L398" s="33">
        <v>3</v>
      </c>
      <c r="M398" s="33">
        <v>3</v>
      </c>
      <c r="N398" s="33">
        <v>5</v>
      </c>
      <c r="O398" s="33">
        <v>2</v>
      </c>
      <c r="P398" s="33">
        <v>10</v>
      </c>
      <c r="Q398" s="34">
        <v>70</v>
      </c>
    </row>
    <row r="399" spans="1:17">
      <c r="A399" s="33" t="s">
        <v>526</v>
      </c>
      <c r="B399" s="33" t="s">
        <v>130</v>
      </c>
      <c r="C399" s="35" t="s">
        <v>129</v>
      </c>
      <c r="D399" s="34">
        <v>2024</v>
      </c>
      <c r="E399" s="33">
        <v>0</v>
      </c>
      <c r="F399" s="33">
        <v>0</v>
      </c>
      <c r="G399" s="33">
        <v>0</v>
      </c>
      <c r="H399" s="33">
        <v>0</v>
      </c>
      <c r="I399" s="33">
        <v>12</v>
      </c>
      <c r="J399" s="33">
        <v>19</v>
      </c>
      <c r="K399" s="33">
        <v>16</v>
      </c>
      <c r="L399" s="33">
        <v>33</v>
      </c>
      <c r="M399" s="33">
        <v>33</v>
      </c>
      <c r="N399" s="33">
        <v>100</v>
      </c>
      <c r="O399" s="33">
        <v>81</v>
      </c>
      <c r="P399" s="33">
        <v>99</v>
      </c>
      <c r="Q399" s="34">
        <v>393</v>
      </c>
    </row>
    <row r="400" spans="1:17">
      <c r="A400" s="33" t="s">
        <v>527</v>
      </c>
      <c r="B400" s="33" t="s">
        <v>67</v>
      </c>
      <c r="C400" s="35" t="s">
        <v>68</v>
      </c>
      <c r="D400" s="34">
        <v>2024</v>
      </c>
      <c r="E400" s="33">
        <v>1265</v>
      </c>
      <c r="F400" s="33">
        <v>1395</v>
      </c>
      <c r="G400" s="33">
        <v>1457</v>
      </c>
      <c r="H400" s="33">
        <v>1543</v>
      </c>
      <c r="I400" s="33">
        <v>1318</v>
      </c>
      <c r="J400" s="33">
        <v>1501</v>
      </c>
      <c r="K400" s="33">
        <v>1658</v>
      </c>
      <c r="L400" s="33">
        <v>1414</v>
      </c>
      <c r="M400" s="33">
        <v>1047</v>
      </c>
      <c r="N400" s="33">
        <v>1188</v>
      </c>
      <c r="O400" s="33">
        <v>1641</v>
      </c>
      <c r="P400" s="33">
        <v>1369</v>
      </c>
      <c r="Q400" s="34">
        <v>16796</v>
      </c>
    </row>
    <row r="401" spans="1:20">
      <c r="A401" s="33" t="s">
        <v>102</v>
      </c>
      <c r="B401" s="33" t="s">
        <v>69</v>
      </c>
      <c r="C401" s="35" t="s">
        <v>70</v>
      </c>
      <c r="D401" s="34">
        <v>2024</v>
      </c>
      <c r="E401" s="33">
        <v>213553</v>
      </c>
      <c r="F401" s="33">
        <v>217388</v>
      </c>
      <c r="G401" s="33">
        <v>263844</v>
      </c>
      <c r="H401" s="33">
        <v>243102</v>
      </c>
      <c r="I401" s="33">
        <v>236425</v>
      </c>
      <c r="J401" s="33">
        <v>297329</v>
      </c>
      <c r="K401" s="33">
        <v>238263</v>
      </c>
      <c r="L401" s="33">
        <v>197322</v>
      </c>
      <c r="M401" s="33">
        <v>208848</v>
      </c>
      <c r="N401" s="33">
        <v>231992</v>
      </c>
      <c r="O401" s="33">
        <v>244544</v>
      </c>
      <c r="P401" s="33">
        <v>224721</v>
      </c>
      <c r="Q401" s="34">
        <v>2817331</v>
      </c>
      <c r="S401" s="33">
        <v>2817331</v>
      </c>
      <c r="T401" s="33">
        <v>0</v>
      </c>
    </row>
    <row r="402" spans="1:20">
      <c r="A402" s="33" t="s">
        <v>528</v>
      </c>
      <c r="B402" s="33" t="s">
        <v>71</v>
      </c>
      <c r="C402" s="35" t="s">
        <v>13</v>
      </c>
      <c r="D402" s="34">
        <v>2025</v>
      </c>
      <c r="E402" s="33">
        <v>14645</v>
      </c>
      <c r="F402" s="33">
        <v>15891</v>
      </c>
      <c r="G402" s="33">
        <v>17608</v>
      </c>
      <c r="H402" s="33">
        <v>15509</v>
      </c>
      <c r="I402" s="33">
        <v>17764</v>
      </c>
      <c r="J402" s="33">
        <v>16314</v>
      </c>
      <c r="K402" s="33">
        <v>17172</v>
      </c>
      <c r="L402" s="33">
        <v>15344</v>
      </c>
      <c r="M402" s="33">
        <v>15728</v>
      </c>
      <c r="N402" s="33">
        <v>19091</v>
      </c>
      <c r="O402" s="33">
        <v>19102</v>
      </c>
      <c r="P402" s="33">
        <v>21694</v>
      </c>
      <c r="Q402" s="34">
        <v>205862</v>
      </c>
    </row>
    <row r="403" spans="1:20">
      <c r="A403" s="33" t="s">
        <v>529</v>
      </c>
      <c r="B403" s="33" t="s">
        <v>119</v>
      </c>
      <c r="C403" s="35" t="s">
        <v>118</v>
      </c>
      <c r="D403" s="34">
        <v>2025</v>
      </c>
      <c r="E403" s="33">
        <v>61</v>
      </c>
      <c r="F403" s="33">
        <v>57</v>
      </c>
      <c r="G403" s="33">
        <v>46</v>
      </c>
      <c r="H403" s="33">
        <v>42</v>
      </c>
      <c r="I403" s="33">
        <v>48</v>
      </c>
      <c r="J403" s="33">
        <v>55</v>
      </c>
      <c r="K403" s="33">
        <v>62</v>
      </c>
      <c r="L403" s="33">
        <v>30</v>
      </c>
      <c r="M403" s="33">
        <v>29</v>
      </c>
      <c r="N403" s="33">
        <v>36</v>
      </c>
      <c r="O403" s="33">
        <v>23</v>
      </c>
      <c r="P403" s="33">
        <v>48</v>
      </c>
      <c r="Q403" s="34">
        <v>537</v>
      </c>
    </row>
    <row r="404" spans="1:20">
      <c r="A404" s="33" t="s">
        <v>530</v>
      </c>
      <c r="B404" s="33" t="s">
        <v>14</v>
      </c>
      <c r="C404" s="35" t="s">
        <v>15</v>
      </c>
      <c r="D404" s="34">
        <v>2025</v>
      </c>
      <c r="E404" s="33">
        <v>16228</v>
      </c>
      <c r="F404" s="33">
        <v>17079</v>
      </c>
      <c r="G404" s="33">
        <v>20857</v>
      </c>
      <c r="H404" s="33">
        <v>22540</v>
      </c>
      <c r="I404" s="33">
        <v>20354</v>
      </c>
      <c r="J404" s="33">
        <v>22026</v>
      </c>
      <c r="K404" s="33">
        <v>24523</v>
      </c>
      <c r="L404" s="33">
        <v>18605</v>
      </c>
      <c r="M404" s="33">
        <v>19388</v>
      </c>
      <c r="N404" s="33">
        <v>23563</v>
      </c>
      <c r="O404" s="33">
        <v>24373</v>
      </c>
      <c r="P404" s="33">
        <v>24176</v>
      </c>
      <c r="Q404" s="34">
        <v>253712</v>
      </c>
    </row>
    <row r="405" spans="1:20">
      <c r="A405" s="33" t="s">
        <v>531</v>
      </c>
      <c r="B405" s="33" t="s">
        <v>107</v>
      </c>
      <c r="C405" s="35" t="s">
        <v>108</v>
      </c>
      <c r="D405" s="34">
        <v>2025</v>
      </c>
      <c r="E405" s="33">
        <v>235</v>
      </c>
      <c r="F405" s="33">
        <v>185</v>
      </c>
      <c r="G405" s="33">
        <v>805</v>
      </c>
      <c r="H405" s="33">
        <v>1566</v>
      </c>
      <c r="I405" s="33">
        <v>1857</v>
      </c>
      <c r="J405" s="33">
        <v>1675</v>
      </c>
      <c r="K405" s="33">
        <v>1126</v>
      </c>
      <c r="L405" s="33">
        <v>1114</v>
      </c>
      <c r="M405" s="33">
        <v>3255</v>
      </c>
      <c r="N405" s="33">
        <v>3353</v>
      </c>
      <c r="O405" s="33">
        <v>4026</v>
      </c>
      <c r="P405" s="33">
        <v>4109</v>
      </c>
      <c r="Q405" s="34">
        <v>23306</v>
      </c>
    </row>
    <row r="406" spans="1:20">
      <c r="A406" s="33" t="s">
        <v>532</v>
      </c>
      <c r="B406" s="33" t="s">
        <v>17</v>
      </c>
      <c r="C406" s="35" t="s">
        <v>16</v>
      </c>
      <c r="D406" s="34">
        <v>2025</v>
      </c>
      <c r="E406" s="33">
        <v>3359</v>
      </c>
      <c r="F406" s="33">
        <v>3866</v>
      </c>
      <c r="G406" s="33">
        <v>4427</v>
      </c>
      <c r="H406" s="33">
        <v>4602</v>
      </c>
      <c r="I406" s="33">
        <v>4681</v>
      </c>
      <c r="J406" s="33">
        <v>3904</v>
      </c>
      <c r="K406" s="33">
        <v>3806</v>
      </c>
      <c r="L406" s="33">
        <v>4054</v>
      </c>
      <c r="M406" s="33">
        <v>4315</v>
      </c>
      <c r="N406" s="33">
        <v>4099</v>
      </c>
      <c r="O406" s="33">
        <v>4343</v>
      </c>
      <c r="P406" s="33">
        <v>3398</v>
      </c>
      <c r="Q406" s="34">
        <v>48854</v>
      </c>
    </row>
    <row r="407" spans="1:20">
      <c r="A407" s="33" t="s">
        <v>533</v>
      </c>
      <c r="B407" s="33" t="s">
        <v>19</v>
      </c>
      <c r="C407" s="35" t="s">
        <v>18</v>
      </c>
      <c r="D407" s="34">
        <v>2025</v>
      </c>
      <c r="E407" s="33">
        <v>5728</v>
      </c>
      <c r="F407" s="33">
        <v>4821</v>
      </c>
      <c r="G407" s="33">
        <v>6914</v>
      </c>
      <c r="H407" s="33">
        <v>5122</v>
      </c>
      <c r="I407" s="33">
        <v>5128</v>
      </c>
      <c r="J407" s="33">
        <v>7743</v>
      </c>
      <c r="K407" s="33">
        <v>7224</v>
      </c>
      <c r="L407" s="33">
        <v>5198</v>
      </c>
      <c r="M407" s="33">
        <v>5703</v>
      </c>
      <c r="N407" s="33">
        <v>5876</v>
      </c>
      <c r="O407" s="33">
        <v>6249</v>
      </c>
      <c r="P407" s="33">
        <v>7938</v>
      </c>
      <c r="Q407" s="34">
        <v>73644</v>
      </c>
    </row>
    <row r="408" spans="1:20">
      <c r="A408" s="33" t="s">
        <v>534</v>
      </c>
      <c r="B408" s="33" t="s">
        <v>112</v>
      </c>
      <c r="C408" s="35" t="s">
        <v>111</v>
      </c>
      <c r="D408" s="34">
        <v>2025</v>
      </c>
      <c r="E408" s="33">
        <v>131</v>
      </c>
      <c r="F408" s="33">
        <v>140</v>
      </c>
      <c r="G408" s="33">
        <v>188</v>
      </c>
      <c r="H408" s="33">
        <v>181</v>
      </c>
      <c r="I408" s="33">
        <v>169</v>
      </c>
      <c r="J408" s="33">
        <v>186</v>
      </c>
      <c r="K408" s="33">
        <v>160</v>
      </c>
      <c r="L408" s="33">
        <v>145</v>
      </c>
      <c r="M408" s="33">
        <v>116</v>
      </c>
      <c r="N408" s="33">
        <v>122</v>
      </c>
      <c r="O408" s="33">
        <v>97</v>
      </c>
      <c r="P408" s="33">
        <v>111</v>
      </c>
      <c r="Q408" s="34">
        <v>1746</v>
      </c>
    </row>
    <row r="409" spans="1:20">
      <c r="A409" s="33" t="s">
        <v>535</v>
      </c>
      <c r="B409" s="33" t="s">
        <v>21</v>
      </c>
      <c r="C409" s="35" t="s">
        <v>20</v>
      </c>
      <c r="D409" s="34">
        <v>2025</v>
      </c>
      <c r="E409" s="33">
        <v>2399</v>
      </c>
      <c r="F409" s="33">
        <v>2811</v>
      </c>
      <c r="G409" s="33">
        <v>5076</v>
      </c>
      <c r="H409" s="33">
        <v>6799</v>
      </c>
      <c r="I409" s="33">
        <v>5395</v>
      </c>
      <c r="J409" s="33">
        <v>5338</v>
      </c>
      <c r="K409" s="33">
        <v>5380</v>
      </c>
      <c r="L409" s="33">
        <v>4379</v>
      </c>
      <c r="M409" s="33">
        <v>4400</v>
      </c>
      <c r="N409" s="33">
        <v>4012</v>
      </c>
      <c r="O409" s="33">
        <v>4326</v>
      </c>
      <c r="P409" s="33">
        <v>3928</v>
      </c>
      <c r="Q409" s="34">
        <v>54243</v>
      </c>
    </row>
    <row r="410" spans="1:20">
      <c r="A410" s="33" t="s">
        <v>536</v>
      </c>
      <c r="B410" s="33" t="s">
        <v>23</v>
      </c>
      <c r="C410" s="35" t="s">
        <v>22</v>
      </c>
      <c r="D410" s="34">
        <v>2025</v>
      </c>
      <c r="E410" s="33">
        <v>7668</v>
      </c>
      <c r="F410" s="33">
        <v>9398</v>
      </c>
      <c r="G410" s="33">
        <v>8752</v>
      </c>
      <c r="H410" s="33">
        <v>9534</v>
      </c>
      <c r="I410" s="33">
        <v>8793</v>
      </c>
      <c r="J410" s="33">
        <v>9014</v>
      </c>
      <c r="K410" s="33">
        <v>11524</v>
      </c>
      <c r="L410" s="33">
        <v>9310</v>
      </c>
      <c r="M410" s="33">
        <v>9065</v>
      </c>
      <c r="N410" s="33">
        <v>8321</v>
      </c>
      <c r="O410" s="33">
        <v>9011</v>
      </c>
      <c r="P410" s="33">
        <v>7909</v>
      </c>
      <c r="Q410" s="34">
        <v>108299</v>
      </c>
    </row>
    <row r="411" spans="1:20">
      <c r="A411" s="33" t="s">
        <v>537</v>
      </c>
      <c r="B411" s="33" t="s">
        <v>126</v>
      </c>
      <c r="C411" s="35" t="s">
        <v>125</v>
      </c>
      <c r="D411" s="34">
        <v>2025</v>
      </c>
      <c r="E411" s="33">
        <v>330</v>
      </c>
      <c r="F411" s="33">
        <v>110</v>
      </c>
      <c r="G411" s="33">
        <v>134</v>
      </c>
      <c r="H411" s="33">
        <v>133</v>
      </c>
      <c r="I411" s="33">
        <v>189</v>
      </c>
      <c r="J411" s="33">
        <v>1058</v>
      </c>
      <c r="K411" s="33">
        <v>216</v>
      </c>
      <c r="L411" s="33">
        <v>42</v>
      </c>
      <c r="M411" s="33">
        <v>69</v>
      </c>
      <c r="N411" s="33">
        <v>33</v>
      </c>
      <c r="O411" s="33">
        <v>42</v>
      </c>
      <c r="P411" s="33">
        <v>30</v>
      </c>
      <c r="Q411" s="34">
        <v>2386</v>
      </c>
    </row>
    <row r="412" spans="1:20">
      <c r="A412" s="33" t="s">
        <v>538</v>
      </c>
      <c r="B412" s="33" t="s">
        <v>25</v>
      </c>
      <c r="C412" s="35" t="s">
        <v>24</v>
      </c>
      <c r="D412" s="34">
        <v>2025</v>
      </c>
      <c r="E412" s="33">
        <v>428</v>
      </c>
      <c r="F412" s="33">
        <v>551</v>
      </c>
      <c r="G412" s="33">
        <v>1008</v>
      </c>
      <c r="H412" s="33">
        <v>634</v>
      </c>
      <c r="I412" s="33">
        <v>496</v>
      </c>
      <c r="J412" s="33">
        <v>571</v>
      </c>
      <c r="K412" s="33">
        <v>790</v>
      </c>
      <c r="L412" s="33">
        <v>604</v>
      </c>
      <c r="M412" s="33">
        <v>677</v>
      </c>
      <c r="N412" s="33">
        <v>567</v>
      </c>
      <c r="O412" s="33">
        <v>431</v>
      </c>
      <c r="P412" s="33">
        <v>512</v>
      </c>
      <c r="Q412" s="34">
        <v>7269</v>
      </c>
    </row>
    <row r="413" spans="1:20">
      <c r="A413" s="33" t="s">
        <v>539</v>
      </c>
      <c r="B413" s="33" t="s">
        <v>27</v>
      </c>
      <c r="C413" s="35" t="s">
        <v>26</v>
      </c>
      <c r="D413" s="34">
        <v>2025</v>
      </c>
      <c r="E413" s="33">
        <v>6163</v>
      </c>
      <c r="F413" s="33">
        <v>6247</v>
      </c>
      <c r="G413" s="33">
        <v>7931</v>
      </c>
      <c r="H413" s="33">
        <v>8239</v>
      </c>
      <c r="I413" s="33">
        <v>8830</v>
      </c>
      <c r="J413" s="33">
        <v>8989</v>
      </c>
      <c r="K413" s="33">
        <v>9461</v>
      </c>
      <c r="L413" s="33">
        <v>7385</v>
      </c>
      <c r="M413" s="33">
        <v>7519</v>
      </c>
      <c r="N413" s="33">
        <v>8215</v>
      </c>
      <c r="O413" s="33">
        <v>7564</v>
      </c>
      <c r="P413" s="33">
        <v>7296</v>
      </c>
      <c r="Q413" s="34">
        <v>93839</v>
      </c>
    </row>
    <row r="414" spans="1:20">
      <c r="A414" s="33" t="s">
        <v>540</v>
      </c>
      <c r="B414" s="33" t="s">
        <v>29</v>
      </c>
      <c r="C414" s="35" t="s">
        <v>28</v>
      </c>
      <c r="D414" s="34">
        <v>2025</v>
      </c>
      <c r="E414" s="33">
        <v>4960</v>
      </c>
      <c r="F414" s="33">
        <v>4296</v>
      </c>
      <c r="G414" s="33">
        <v>4631</v>
      </c>
      <c r="H414" s="33">
        <v>6015</v>
      </c>
      <c r="I414" s="33">
        <v>5024</v>
      </c>
      <c r="J414" s="33">
        <v>5060</v>
      </c>
      <c r="K414" s="33">
        <v>5936</v>
      </c>
      <c r="L414" s="33">
        <v>4822</v>
      </c>
      <c r="M414" s="33">
        <v>5208</v>
      </c>
      <c r="N414" s="33">
        <v>5168</v>
      </c>
      <c r="O414" s="33">
        <v>5011</v>
      </c>
      <c r="P414" s="33">
        <v>4260</v>
      </c>
      <c r="Q414" s="34">
        <v>60391</v>
      </c>
    </row>
    <row r="415" spans="1:20">
      <c r="A415" s="33" t="s">
        <v>541</v>
      </c>
      <c r="B415" s="33" t="s">
        <v>31</v>
      </c>
      <c r="C415" s="35" t="s">
        <v>30</v>
      </c>
      <c r="D415" s="34">
        <v>2025</v>
      </c>
      <c r="E415" s="33">
        <v>1222</v>
      </c>
      <c r="F415" s="33">
        <v>870</v>
      </c>
      <c r="G415" s="33">
        <v>1242</v>
      </c>
      <c r="H415" s="33">
        <v>1389</v>
      </c>
      <c r="I415" s="33">
        <v>1036</v>
      </c>
      <c r="J415" s="33">
        <v>1104</v>
      </c>
      <c r="K415" s="33">
        <v>1432</v>
      </c>
      <c r="L415" s="33">
        <v>957</v>
      </c>
      <c r="M415" s="33">
        <v>863</v>
      </c>
      <c r="N415" s="33">
        <v>880</v>
      </c>
      <c r="O415" s="33">
        <v>765</v>
      </c>
      <c r="P415" s="33">
        <v>1301</v>
      </c>
      <c r="Q415" s="34">
        <v>13061</v>
      </c>
    </row>
    <row r="416" spans="1:20">
      <c r="A416" s="33" t="s">
        <v>542</v>
      </c>
      <c r="B416" s="33" t="s">
        <v>113</v>
      </c>
      <c r="C416" s="35" t="s">
        <v>114</v>
      </c>
      <c r="D416" s="34">
        <v>2025</v>
      </c>
      <c r="E416" s="33">
        <v>92</v>
      </c>
      <c r="F416" s="33">
        <v>115</v>
      </c>
      <c r="G416" s="33">
        <v>163</v>
      </c>
      <c r="H416" s="33">
        <v>118</v>
      </c>
      <c r="I416" s="33">
        <v>119</v>
      </c>
      <c r="J416" s="33">
        <v>111</v>
      </c>
      <c r="K416" s="33">
        <v>117</v>
      </c>
      <c r="L416" s="33">
        <v>87</v>
      </c>
      <c r="M416" s="33">
        <v>50</v>
      </c>
      <c r="N416" s="33">
        <v>58</v>
      </c>
      <c r="O416" s="33">
        <v>68</v>
      </c>
      <c r="P416" s="33">
        <v>55</v>
      </c>
      <c r="Q416" s="34">
        <v>1153</v>
      </c>
    </row>
    <row r="417" spans="1:17">
      <c r="A417" s="33" t="s">
        <v>543</v>
      </c>
      <c r="B417" s="33" t="s">
        <v>124</v>
      </c>
      <c r="C417" s="35" t="s">
        <v>123</v>
      </c>
      <c r="D417" s="34">
        <v>2025</v>
      </c>
      <c r="E417" s="33">
        <v>4</v>
      </c>
      <c r="F417" s="33">
        <v>29</v>
      </c>
      <c r="G417" s="33">
        <v>3</v>
      </c>
      <c r="H417" s="33">
        <v>18</v>
      </c>
      <c r="I417" s="33">
        <v>158</v>
      </c>
      <c r="J417" s="33">
        <v>273</v>
      </c>
      <c r="K417" s="33">
        <v>17</v>
      </c>
      <c r="L417" s="33">
        <v>35</v>
      </c>
      <c r="M417" s="33">
        <v>45</v>
      </c>
      <c r="N417" s="33">
        <v>47</v>
      </c>
      <c r="O417" s="33">
        <v>29</v>
      </c>
      <c r="P417" s="33">
        <v>45</v>
      </c>
      <c r="Q417" s="34">
        <v>703</v>
      </c>
    </row>
    <row r="418" spans="1:17">
      <c r="A418" s="33" t="s">
        <v>544</v>
      </c>
      <c r="B418" s="33" t="s">
        <v>116</v>
      </c>
      <c r="C418" s="35" t="s">
        <v>115</v>
      </c>
      <c r="D418" s="34">
        <v>2025</v>
      </c>
      <c r="E418" s="33">
        <v>46</v>
      </c>
      <c r="F418" s="33">
        <v>22</v>
      </c>
      <c r="G418" s="33">
        <v>81</v>
      </c>
      <c r="H418" s="33">
        <v>96</v>
      </c>
      <c r="I418" s="33">
        <v>56</v>
      </c>
      <c r="J418" s="33">
        <v>35</v>
      </c>
      <c r="K418" s="33">
        <v>119</v>
      </c>
      <c r="L418" s="33">
        <v>48</v>
      </c>
      <c r="M418" s="33">
        <v>28</v>
      </c>
      <c r="N418" s="33">
        <v>43</v>
      </c>
      <c r="O418" s="33">
        <v>40</v>
      </c>
      <c r="P418" s="33">
        <v>21</v>
      </c>
      <c r="Q418" s="34">
        <v>635</v>
      </c>
    </row>
    <row r="419" spans="1:17">
      <c r="A419" s="33" t="s">
        <v>545</v>
      </c>
      <c r="B419" s="33" t="s">
        <v>33</v>
      </c>
      <c r="C419" s="35" t="s">
        <v>32</v>
      </c>
      <c r="D419" s="34">
        <v>2025</v>
      </c>
      <c r="E419" s="33">
        <v>2290</v>
      </c>
      <c r="F419" s="33">
        <v>3038</v>
      </c>
      <c r="G419" s="33">
        <v>5292</v>
      </c>
      <c r="H419" s="33">
        <v>3029</v>
      </c>
      <c r="I419" s="33">
        <v>2921</v>
      </c>
      <c r="J419" s="33">
        <v>3717</v>
      </c>
      <c r="K419" s="33">
        <v>2513</v>
      </c>
      <c r="L419" s="33">
        <v>2769</v>
      </c>
      <c r="M419" s="33">
        <v>3809</v>
      </c>
      <c r="N419" s="33">
        <v>3081</v>
      </c>
      <c r="O419" s="33">
        <v>3669</v>
      </c>
      <c r="P419" s="33">
        <v>4596</v>
      </c>
      <c r="Q419" s="34">
        <v>40724</v>
      </c>
    </row>
    <row r="420" spans="1:17">
      <c r="A420" s="33" t="s">
        <v>546</v>
      </c>
      <c r="B420" s="33" t="s">
        <v>104</v>
      </c>
      <c r="C420" s="35" t="s">
        <v>103</v>
      </c>
      <c r="D420" s="34">
        <v>2025</v>
      </c>
      <c r="E420" s="33">
        <v>1645</v>
      </c>
      <c r="F420" s="33">
        <v>1753</v>
      </c>
      <c r="G420" s="33">
        <v>2100</v>
      </c>
      <c r="H420" s="33">
        <v>1747</v>
      </c>
      <c r="I420" s="33">
        <v>2156</v>
      </c>
      <c r="J420" s="33">
        <v>2119</v>
      </c>
      <c r="K420" s="33">
        <v>1986</v>
      </c>
      <c r="L420" s="33">
        <v>2140</v>
      </c>
      <c r="M420" s="33">
        <v>2615</v>
      </c>
      <c r="N420" s="33">
        <v>2788</v>
      </c>
      <c r="O420" s="33">
        <v>2578</v>
      </c>
      <c r="P420" s="33">
        <v>2852</v>
      </c>
      <c r="Q420" s="34">
        <v>26479</v>
      </c>
    </row>
    <row r="421" spans="1:17">
      <c r="A421" s="33" t="s">
        <v>547</v>
      </c>
      <c r="B421" s="33" t="s">
        <v>34</v>
      </c>
      <c r="C421" s="35" t="s">
        <v>35</v>
      </c>
      <c r="D421" s="34">
        <v>2025</v>
      </c>
      <c r="E421" s="33">
        <v>19727</v>
      </c>
      <c r="F421" s="33">
        <v>18792</v>
      </c>
      <c r="G421" s="33">
        <v>22057</v>
      </c>
      <c r="H421" s="33">
        <v>22196</v>
      </c>
      <c r="I421" s="33">
        <v>21788</v>
      </c>
      <c r="J421" s="33">
        <v>22404</v>
      </c>
      <c r="K421" s="33">
        <v>24648</v>
      </c>
      <c r="L421" s="33">
        <v>19148</v>
      </c>
      <c r="M421" s="33">
        <v>20338</v>
      </c>
      <c r="N421" s="33">
        <v>24225</v>
      </c>
      <c r="O421" s="33">
        <v>24827</v>
      </c>
      <c r="P421" s="33">
        <v>20265</v>
      </c>
      <c r="Q421" s="34">
        <v>260415</v>
      </c>
    </row>
    <row r="422" spans="1:17">
      <c r="A422" s="33" t="s">
        <v>548</v>
      </c>
      <c r="B422" s="33" t="s">
        <v>36</v>
      </c>
      <c r="C422" s="35" t="s">
        <v>37</v>
      </c>
      <c r="D422" s="34">
        <v>2025</v>
      </c>
      <c r="E422" s="33">
        <v>2239</v>
      </c>
      <c r="F422" s="33">
        <v>1976</v>
      </c>
      <c r="G422" s="33">
        <v>2488</v>
      </c>
      <c r="H422" s="33">
        <v>2782</v>
      </c>
      <c r="I422" s="33">
        <v>2658</v>
      </c>
      <c r="J422" s="33">
        <v>3090</v>
      </c>
      <c r="K422" s="33">
        <v>3919</v>
      </c>
      <c r="L422" s="33">
        <v>2861</v>
      </c>
      <c r="M422" s="33">
        <v>3072</v>
      </c>
      <c r="N422" s="33">
        <v>3510</v>
      </c>
      <c r="O422" s="33">
        <v>3148</v>
      </c>
      <c r="P422" s="33">
        <v>2904</v>
      </c>
      <c r="Q422" s="34">
        <v>34647</v>
      </c>
    </row>
    <row r="423" spans="1:17">
      <c r="A423" s="33" t="s">
        <v>549</v>
      </c>
      <c r="B423" s="33" t="s">
        <v>110</v>
      </c>
      <c r="C423" s="35" t="s">
        <v>109</v>
      </c>
      <c r="D423" s="34">
        <v>2025</v>
      </c>
      <c r="E423" s="33">
        <v>18</v>
      </c>
      <c r="F423" s="33">
        <v>25</v>
      </c>
      <c r="G423" s="33">
        <v>21</v>
      </c>
      <c r="H423" s="33">
        <v>19</v>
      </c>
      <c r="I423" s="33">
        <v>22</v>
      </c>
      <c r="J423" s="33">
        <v>16</v>
      </c>
      <c r="K423" s="33">
        <v>47</v>
      </c>
      <c r="L423" s="33">
        <v>23</v>
      </c>
      <c r="M423" s="33">
        <v>20</v>
      </c>
      <c r="N423" s="33">
        <v>16</v>
      </c>
      <c r="O423" s="33">
        <v>9</v>
      </c>
      <c r="P423" s="33">
        <v>89</v>
      </c>
      <c r="Q423" s="34">
        <v>325</v>
      </c>
    </row>
    <row r="424" spans="1:17">
      <c r="A424" s="33" t="s">
        <v>550</v>
      </c>
      <c r="B424" s="33" t="s">
        <v>39</v>
      </c>
      <c r="C424" s="35" t="s">
        <v>38</v>
      </c>
      <c r="D424" s="34">
        <v>2025</v>
      </c>
      <c r="E424" s="33">
        <v>1925</v>
      </c>
      <c r="F424" s="33">
        <v>1406</v>
      </c>
      <c r="G424" s="33">
        <v>1788</v>
      </c>
      <c r="H424" s="33">
        <v>1829</v>
      </c>
      <c r="I424" s="33">
        <v>2118</v>
      </c>
      <c r="J424" s="33">
        <v>3538</v>
      </c>
      <c r="K424" s="33">
        <v>1050</v>
      </c>
      <c r="L424" s="33">
        <v>934</v>
      </c>
      <c r="M424" s="33">
        <v>1119</v>
      </c>
      <c r="N424" s="33">
        <v>876</v>
      </c>
      <c r="O424" s="33">
        <v>1048</v>
      </c>
      <c r="P424" s="33">
        <v>2730</v>
      </c>
      <c r="Q424" s="34">
        <v>20361</v>
      </c>
    </row>
    <row r="425" spans="1:17">
      <c r="A425" s="33" t="s">
        <v>551</v>
      </c>
      <c r="B425" s="33" t="s">
        <v>41</v>
      </c>
      <c r="C425" s="35" t="s">
        <v>40</v>
      </c>
      <c r="D425" s="34">
        <v>2025</v>
      </c>
      <c r="E425" s="33">
        <v>2218</v>
      </c>
      <c r="F425" s="33">
        <v>2267</v>
      </c>
      <c r="G425" s="33">
        <v>4892</v>
      </c>
      <c r="H425" s="33">
        <v>2801</v>
      </c>
      <c r="I425" s="33">
        <v>2287</v>
      </c>
      <c r="J425" s="33">
        <v>2753</v>
      </c>
      <c r="K425" s="33">
        <v>2703</v>
      </c>
      <c r="L425" s="33">
        <v>1983</v>
      </c>
      <c r="M425" s="33">
        <v>3237</v>
      </c>
      <c r="N425" s="33">
        <v>2068</v>
      </c>
      <c r="O425" s="33">
        <v>1984</v>
      </c>
      <c r="P425" s="33">
        <v>1919</v>
      </c>
      <c r="Q425" s="34">
        <v>31112</v>
      </c>
    </row>
    <row r="426" spans="1:17">
      <c r="A426" s="33" t="s">
        <v>552</v>
      </c>
      <c r="B426" s="33" t="s">
        <v>43</v>
      </c>
      <c r="C426" s="35" t="s">
        <v>42</v>
      </c>
      <c r="D426" s="34">
        <v>2025</v>
      </c>
      <c r="E426" s="33">
        <v>6930</v>
      </c>
      <c r="F426" s="33">
        <v>7645</v>
      </c>
      <c r="G426" s="33">
        <v>9581</v>
      </c>
      <c r="H426" s="33">
        <v>11486</v>
      </c>
      <c r="I426" s="33">
        <v>10462</v>
      </c>
      <c r="J426" s="33">
        <v>15369</v>
      </c>
      <c r="K426" s="33">
        <v>14551</v>
      </c>
      <c r="L426" s="33">
        <v>10940</v>
      </c>
      <c r="M426" s="33">
        <v>12324</v>
      </c>
      <c r="N426" s="33">
        <v>13345</v>
      </c>
      <c r="O426" s="33">
        <v>11398</v>
      </c>
      <c r="P426" s="33">
        <v>12158</v>
      </c>
      <c r="Q426" s="34">
        <v>136189</v>
      </c>
    </row>
    <row r="427" spans="1:17">
      <c r="A427" s="33" t="s">
        <v>553</v>
      </c>
      <c r="B427" s="33" t="s">
        <v>105</v>
      </c>
      <c r="C427" s="35" t="s">
        <v>106</v>
      </c>
      <c r="D427" s="34">
        <v>2025</v>
      </c>
      <c r="E427" s="33">
        <v>235</v>
      </c>
      <c r="F427" s="33">
        <v>263</v>
      </c>
      <c r="G427" s="33">
        <v>357</v>
      </c>
      <c r="H427" s="33">
        <v>303</v>
      </c>
      <c r="I427" s="33">
        <v>240</v>
      </c>
      <c r="J427" s="33">
        <v>517</v>
      </c>
      <c r="K427" s="33">
        <v>670</v>
      </c>
      <c r="L427" s="33">
        <v>338</v>
      </c>
      <c r="M427" s="33">
        <v>348</v>
      </c>
      <c r="N427" s="33">
        <v>562</v>
      </c>
      <c r="O427" s="33">
        <v>393</v>
      </c>
      <c r="P427" s="33">
        <v>781</v>
      </c>
      <c r="Q427" s="34">
        <v>5007</v>
      </c>
    </row>
    <row r="428" spans="1:17">
      <c r="A428" s="33" t="s">
        <v>554</v>
      </c>
      <c r="B428" s="33" t="s">
        <v>45</v>
      </c>
      <c r="C428" s="35" t="s">
        <v>44</v>
      </c>
      <c r="D428" s="34">
        <v>2025</v>
      </c>
      <c r="E428" s="33">
        <v>4958</v>
      </c>
      <c r="F428" s="33">
        <v>4595</v>
      </c>
      <c r="G428" s="33">
        <v>6008</v>
      </c>
      <c r="H428" s="33">
        <v>5212</v>
      </c>
      <c r="I428" s="33">
        <v>4441</v>
      </c>
      <c r="J428" s="33">
        <v>5174</v>
      </c>
      <c r="K428" s="33">
        <v>4479</v>
      </c>
      <c r="L428" s="33">
        <v>4285</v>
      </c>
      <c r="M428" s="33">
        <v>4428</v>
      </c>
      <c r="N428" s="33">
        <v>4979</v>
      </c>
      <c r="O428" s="33">
        <v>5387</v>
      </c>
      <c r="P428" s="33">
        <v>3667</v>
      </c>
      <c r="Q428" s="34">
        <v>57613</v>
      </c>
    </row>
    <row r="429" spans="1:17">
      <c r="A429" s="33" t="s">
        <v>555</v>
      </c>
      <c r="B429" s="33" t="s">
        <v>47</v>
      </c>
      <c r="C429" s="35" t="s">
        <v>46</v>
      </c>
      <c r="D429" s="34">
        <v>2025</v>
      </c>
      <c r="E429" s="33">
        <v>2386</v>
      </c>
      <c r="F429" s="33">
        <v>2348</v>
      </c>
      <c r="G429" s="33">
        <v>3227</v>
      </c>
      <c r="H429" s="33">
        <v>3154</v>
      </c>
      <c r="I429" s="33">
        <v>2706</v>
      </c>
      <c r="J429" s="33">
        <v>2692</v>
      </c>
      <c r="K429" s="33">
        <v>2837</v>
      </c>
      <c r="L429" s="33">
        <v>1711</v>
      </c>
      <c r="M429" s="33">
        <v>2247</v>
      </c>
      <c r="N429" s="33">
        <v>2524</v>
      </c>
      <c r="O429" s="33">
        <v>2191</v>
      </c>
      <c r="P429" s="33">
        <v>1669</v>
      </c>
      <c r="Q429" s="34">
        <v>29692</v>
      </c>
    </row>
    <row r="430" spans="1:17">
      <c r="A430" s="33" t="s">
        <v>556</v>
      </c>
      <c r="B430" s="33" t="s">
        <v>120</v>
      </c>
      <c r="C430" s="35" t="s">
        <v>121</v>
      </c>
      <c r="D430" s="34">
        <v>2025</v>
      </c>
      <c r="E430" s="33">
        <v>26</v>
      </c>
      <c r="F430" s="33">
        <v>43</v>
      </c>
      <c r="G430" s="33">
        <v>32</v>
      </c>
      <c r="H430" s="33">
        <v>22</v>
      </c>
      <c r="I430" s="33">
        <v>26</v>
      </c>
      <c r="J430" s="33">
        <v>18</v>
      </c>
      <c r="K430" s="33">
        <v>28</v>
      </c>
      <c r="L430" s="33">
        <v>36</v>
      </c>
      <c r="M430" s="33">
        <v>26</v>
      </c>
      <c r="N430" s="33">
        <v>26</v>
      </c>
      <c r="O430" s="33">
        <v>27</v>
      </c>
      <c r="P430" s="33">
        <v>36</v>
      </c>
      <c r="Q430" s="34">
        <v>346</v>
      </c>
    </row>
    <row r="431" spans="1:17">
      <c r="A431" s="33" t="s">
        <v>557</v>
      </c>
      <c r="B431" s="33" t="s">
        <v>49</v>
      </c>
      <c r="C431" s="35" t="s">
        <v>48</v>
      </c>
      <c r="D431" s="34">
        <v>2025</v>
      </c>
      <c r="E431" s="33">
        <v>4067</v>
      </c>
      <c r="F431" s="33">
        <v>3877</v>
      </c>
      <c r="G431" s="33">
        <v>5959</v>
      </c>
      <c r="H431" s="33">
        <v>4234</v>
      </c>
      <c r="I431" s="33">
        <v>4415</v>
      </c>
      <c r="J431" s="33">
        <v>6202</v>
      </c>
      <c r="K431" s="33">
        <v>5072</v>
      </c>
      <c r="L431" s="33">
        <v>4073</v>
      </c>
      <c r="M431" s="33">
        <v>5078</v>
      </c>
      <c r="N431" s="33">
        <v>5106</v>
      </c>
      <c r="O431" s="33">
        <v>4858</v>
      </c>
      <c r="P431" s="33">
        <v>6505</v>
      </c>
      <c r="Q431" s="34">
        <v>59446</v>
      </c>
    </row>
    <row r="432" spans="1:17">
      <c r="A432" s="33" t="s">
        <v>558</v>
      </c>
      <c r="B432" s="33" t="s">
        <v>51</v>
      </c>
      <c r="C432" s="35" t="s">
        <v>50</v>
      </c>
      <c r="D432" s="34">
        <v>2025</v>
      </c>
      <c r="E432" s="33">
        <v>13846</v>
      </c>
      <c r="F432" s="33">
        <v>12789</v>
      </c>
      <c r="G432" s="33">
        <v>17209</v>
      </c>
      <c r="H432" s="33">
        <v>13670</v>
      </c>
      <c r="I432" s="33">
        <v>13011</v>
      </c>
      <c r="J432" s="33">
        <v>13333</v>
      </c>
      <c r="K432" s="33">
        <v>13310</v>
      </c>
      <c r="L432" s="33">
        <v>12725</v>
      </c>
      <c r="M432" s="33">
        <v>13247</v>
      </c>
      <c r="N432" s="33">
        <v>13246</v>
      </c>
      <c r="O432" s="33">
        <v>13413</v>
      </c>
      <c r="P432" s="33">
        <v>12767</v>
      </c>
      <c r="Q432" s="34">
        <v>162566</v>
      </c>
    </row>
    <row r="433" spans="1:17">
      <c r="A433" s="33" t="s">
        <v>559</v>
      </c>
      <c r="B433" s="33" t="s">
        <v>53</v>
      </c>
      <c r="C433" s="35" t="s">
        <v>52</v>
      </c>
      <c r="D433" s="34">
        <v>2025</v>
      </c>
      <c r="E433" s="33">
        <v>16526</v>
      </c>
      <c r="F433" s="33">
        <v>15041</v>
      </c>
      <c r="G433" s="33">
        <v>18547</v>
      </c>
      <c r="H433" s="33">
        <v>18891</v>
      </c>
      <c r="I433" s="33">
        <v>19776</v>
      </c>
      <c r="J433" s="33">
        <v>20215</v>
      </c>
      <c r="K433" s="33">
        <v>23379</v>
      </c>
      <c r="L433" s="33">
        <v>14472</v>
      </c>
      <c r="M433" s="33">
        <v>18872</v>
      </c>
      <c r="N433" s="33">
        <v>22225</v>
      </c>
      <c r="O433" s="33">
        <v>20577</v>
      </c>
      <c r="P433" s="33">
        <v>17951</v>
      </c>
      <c r="Q433" s="34">
        <v>226472</v>
      </c>
    </row>
    <row r="434" spans="1:17">
      <c r="A434" s="33" t="s">
        <v>560</v>
      </c>
      <c r="B434" s="33" t="s">
        <v>54</v>
      </c>
      <c r="C434" s="35" t="s">
        <v>55</v>
      </c>
      <c r="D434" s="34">
        <v>2025</v>
      </c>
      <c r="E434" s="33">
        <v>490</v>
      </c>
      <c r="F434" s="33">
        <v>281</v>
      </c>
      <c r="G434" s="33">
        <v>240</v>
      </c>
      <c r="H434" s="33">
        <v>270</v>
      </c>
      <c r="I434" s="33">
        <v>331</v>
      </c>
      <c r="J434" s="33">
        <v>338</v>
      </c>
      <c r="K434" s="33">
        <v>412</v>
      </c>
      <c r="L434" s="33">
        <v>413</v>
      </c>
      <c r="M434" s="33">
        <v>450</v>
      </c>
      <c r="N434" s="33">
        <v>484</v>
      </c>
      <c r="O434" s="33">
        <v>387</v>
      </c>
      <c r="P434" s="33">
        <v>630</v>
      </c>
      <c r="Q434" s="34">
        <v>4726</v>
      </c>
    </row>
    <row r="435" spans="1:17">
      <c r="A435" s="33" t="s">
        <v>561</v>
      </c>
      <c r="B435" s="33" t="s">
        <v>56</v>
      </c>
      <c r="C435" s="35" t="s">
        <v>135</v>
      </c>
      <c r="D435" s="34">
        <v>2025</v>
      </c>
      <c r="E435" s="33">
        <v>340</v>
      </c>
      <c r="F435" s="33">
        <v>222</v>
      </c>
      <c r="G435" s="33">
        <v>245</v>
      </c>
      <c r="H435" s="33">
        <v>147</v>
      </c>
      <c r="I435" s="33">
        <v>233</v>
      </c>
      <c r="J435" s="33">
        <v>373</v>
      </c>
      <c r="K435" s="33">
        <v>297</v>
      </c>
      <c r="L435" s="33">
        <v>204</v>
      </c>
      <c r="M435" s="33">
        <v>238</v>
      </c>
      <c r="N435" s="33">
        <v>279</v>
      </c>
      <c r="O435" s="33">
        <v>198</v>
      </c>
      <c r="P435" s="33">
        <v>205</v>
      </c>
      <c r="Q435" s="34">
        <v>2981</v>
      </c>
    </row>
    <row r="436" spans="1:17">
      <c r="A436" s="33" t="s">
        <v>562</v>
      </c>
      <c r="B436" s="33" t="s">
        <v>58</v>
      </c>
      <c r="C436" s="35" t="s">
        <v>57</v>
      </c>
      <c r="D436" s="34">
        <v>2025</v>
      </c>
      <c r="E436" s="33">
        <v>281</v>
      </c>
      <c r="F436" s="33">
        <v>341</v>
      </c>
      <c r="G436" s="33">
        <v>459</v>
      </c>
      <c r="H436" s="33">
        <v>337</v>
      </c>
      <c r="I436" s="33">
        <v>307</v>
      </c>
      <c r="J436" s="33">
        <v>487</v>
      </c>
      <c r="K436" s="33">
        <v>333</v>
      </c>
      <c r="L436" s="33">
        <v>321</v>
      </c>
      <c r="M436" s="33">
        <v>339</v>
      </c>
      <c r="N436" s="33">
        <v>247</v>
      </c>
      <c r="O436" s="33">
        <v>276</v>
      </c>
      <c r="P436" s="33">
        <v>250</v>
      </c>
      <c r="Q436" s="34">
        <v>3978</v>
      </c>
    </row>
    <row r="437" spans="1:17">
      <c r="A437" s="33" t="s">
        <v>563</v>
      </c>
      <c r="B437" s="33" t="s">
        <v>60</v>
      </c>
      <c r="C437" s="35" t="s">
        <v>59</v>
      </c>
      <c r="D437" s="34">
        <v>2025</v>
      </c>
      <c r="E437" s="33">
        <v>1372</v>
      </c>
      <c r="F437" s="33">
        <v>2065</v>
      </c>
      <c r="G437" s="33">
        <v>2659</v>
      </c>
      <c r="H437" s="33">
        <v>2084</v>
      </c>
      <c r="I437" s="33">
        <v>1638</v>
      </c>
      <c r="J437" s="33">
        <v>1941</v>
      </c>
      <c r="K437" s="33">
        <v>1940</v>
      </c>
      <c r="L437" s="33">
        <v>1666</v>
      </c>
      <c r="M437" s="33">
        <v>2226</v>
      </c>
      <c r="N437" s="33">
        <v>1747</v>
      </c>
      <c r="O437" s="33">
        <v>1383</v>
      </c>
      <c r="P437" s="33">
        <v>1648</v>
      </c>
      <c r="Q437" s="34">
        <v>22369</v>
      </c>
    </row>
    <row r="438" spans="1:17">
      <c r="A438" s="33" t="s">
        <v>564</v>
      </c>
      <c r="B438" s="33" t="s">
        <v>62</v>
      </c>
      <c r="C438" s="35" t="s">
        <v>61</v>
      </c>
      <c r="D438" s="34">
        <v>2025</v>
      </c>
      <c r="E438" s="33">
        <v>5430</v>
      </c>
      <c r="F438" s="33">
        <v>5632</v>
      </c>
      <c r="G438" s="33">
        <v>7386</v>
      </c>
      <c r="H438" s="33">
        <v>6205</v>
      </c>
      <c r="I438" s="33">
        <v>7227</v>
      </c>
      <c r="J438" s="33">
        <v>7641</v>
      </c>
      <c r="K438" s="33">
        <v>8076</v>
      </c>
      <c r="L438" s="33">
        <v>6354</v>
      </c>
      <c r="M438" s="33">
        <v>7987</v>
      </c>
      <c r="N438" s="33">
        <v>7310</v>
      </c>
      <c r="O438" s="33">
        <v>8449</v>
      </c>
      <c r="P438" s="33">
        <v>9881</v>
      </c>
      <c r="Q438" s="34">
        <v>87578</v>
      </c>
    </row>
    <row r="439" spans="1:17">
      <c r="A439" s="33" t="s">
        <v>565</v>
      </c>
      <c r="B439" s="33" t="s">
        <v>63</v>
      </c>
      <c r="C439" s="35" t="s">
        <v>64</v>
      </c>
      <c r="D439" s="34">
        <v>2025</v>
      </c>
      <c r="E439" s="33">
        <v>5385</v>
      </c>
      <c r="F439" s="33">
        <v>5659</v>
      </c>
      <c r="G439" s="33">
        <v>5191</v>
      </c>
      <c r="H439" s="33">
        <v>5194</v>
      </c>
      <c r="I439" s="33">
        <v>4651</v>
      </c>
      <c r="J439" s="33">
        <v>5809</v>
      </c>
      <c r="K439" s="33">
        <v>5265</v>
      </c>
      <c r="L439" s="33">
        <v>3760</v>
      </c>
      <c r="M439" s="33">
        <v>4026</v>
      </c>
      <c r="N439" s="33">
        <v>4492</v>
      </c>
      <c r="O439" s="33">
        <v>4650</v>
      </c>
      <c r="P439" s="33">
        <v>5298</v>
      </c>
      <c r="Q439" s="34">
        <v>59380</v>
      </c>
    </row>
    <row r="440" spans="1:17">
      <c r="A440" s="33" t="s">
        <v>566</v>
      </c>
      <c r="B440" s="33" t="s">
        <v>66</v>
      </c>
      <c r="C440" s="35" t="s">
        <v>65</v>
      </c>
      <c r="D440" s="34">
        <v>2025</v>
      </c>
      <c r="E440" s="33">
        <v>46381</v>
      </c>
      <c r="F440" s="33">
        <v>41037</v>
      </c>
      <c r="G440" s="33">
        <v>50935</v>
      </c>
      <c r="H440" s="33">
        <v>49393</v>
      </c>
      <c r="I440" s="33">
        <v>50048</v>
      </c>
      <c r="J440" s="33">
        <v>48204</v>
      </c>
      <c r="K440" s="33">
        <v>51938</v>
      </c>
      <c r="L440" s="33">
        <v>37467</v>
      </c>
      <c r="M440" s="33">
        <v>45225</v>
      </c>
      <c r="N440" s="33">
        <v>48274</v>
      </c>
      <c r="O440" s="33">
        <v>47854</v>
      </c>
      <c r="P440" s="33">
        <v>44040</v>
      </c>
      <c r="Q440" s="34">
        <v>560796</v>
      </c>
    </row>
    <row r="441" spans="1:17">
      <c r="A441" s="33" t="s">
        <v>567</v>
      </c>
      <c r="B441" s="33" t="s">
        <v>91</v>
      </c>
      <c r="C441" s="35" t="s">
        <v>85</v>
      </c>
      <c r="D441" s="34">
        <v>2025</v>
      </c>
      <c r="E441" s="33">
        <v>997</v>
      </c>
      <c r="F441" s="33">
        <v>1114</v>
      </c>
      <c r="G441" s="33">
        <v>1208</v>
      </c>
      <c r="H441" s="33">
        <v>983</v>
      </c>
      <c r="I441" s="33">
        <v>1130</v>
      </c>
      <c r="J441" s="33">
        <v>1340</v>
      </c>
      <c r="K441" s="33">
        <v>1171</v>
      </c>
      <c r="L441" s="33">
        <v>941</v>
      </c>
      <c r="M441" s="33">
        <v>864</v>
      </c>
      <c r="N441" s="33">
        <v>749</v>
      </c>
      <c r="O441" s="33">
        <v>748</v>
      </c>
      <c r="P441" s="33">
        <v>794</v>
      </c>
      <c r="Q441" s="34">
        <v>12039</v>
      </c>
    </row>
    <row r="442" spans="1:17">
      <c r="A442" s="33" t="s">
        <v>568</v>
      </c>
      <c r="B442" s="33" t="s">
        <v>92</v>
      </c>
      <c r="C442" s="35" t="s">
        <v>86</v>
      </c>
      <c r="D442" s="34">
        <v>2025</v>
      </c>
      <c r="E442" s="33">
        <v>77</v>
      </c>
      <c r="F442" s="33">
        <v>35</v>
      </c>
      <c r="G442" s="33">
        <v>55</v>
      </c>
      <c r="H442" s="33">
        <v>11</v>
      </c>
      <c r="I442" s="33">
        <v>8</v>
      </c>
      <c r="J442" s="33">
        <v>6</v>
      </c>
      <c r="K442" s="33">
        <v>1</v>
      </c>
      <c r="L442" s="33">
        <v>0</v>
      </c>
      <c r="M442" s="33">
        <v>0</v>
      </c>
      <c r="N442" s="33">
        <v>0</v>
      </c>
      <c r="O442" s="33">
        <v>1</v>
      </c>
      <c r="P442" s="33">
        <v>0</v>
      </c>
      <c r="Q442" s="34">
        <v>194</v>
      </c>
    </row>
    <row r="443" spans="1:17">
      <c r="A443" s="33" t="s">
        <v>569</v>
      </c>
      <c r="B443" s="33" t="s">
        <v>93</v>
      </c>
      <c r="C443" s="35" t="s">
        <v>87</v>
      </c>
      <c r="D443" s="34">
        <v>2025</v>
      </c>
      <c r="E443" s="33">
        <v>572</v>
      </c>
      <c r="F443" s="33">
        <v>649</v>
      </c>
      <c r="G443" s="33">
        <v>713</v>
      </c>
      <c r="H443" s="33">
        <v>660</v>
      </c>
      <c r="I443" s="33">
        <v>731</v>
      </c>
      <c r="J443" s="33">
        <v>627</v>
      </c>
      <c r="K443" s="33">
        <v>701</v>
      </c>
      <c r="L443" s="33">
        <v>569</v>
      </c>
      <c r="M443" s="33">
        <v>551</v>
      </c>
      <c r="N443" s="33">
        <v>572</v>
      </c>
      <c r="O443" s="33">
        <v>471</v>
      </c>
      <c r="P443" s="33">
        <v>530</v>
      </c>
      <c r="Q443" s="34">
        <v>7346</v>
      </c>
    </row>
    <row r="444" spans="1:17">
      <c r="A444" s="33" t="s">
        <v>570</v>
      </c>
      <c r="B444" s="33" t="s">
        <v>94</v>
      </c>
      <c r="C444" s="35" t="s">
        <v>88</v>
      </c>
      <c r="D444" s="34">
        <v>2025</v>
      </c>
      <c r="E444" s="33">
        <v>348</v>
      </c>
      <c r="F444" s="33">
        <v>345</v>
      </c>
      <c r="G444" s="33">
        <v>387</v>
      </c>
      <c r="H444" s="33">
        <v>464</v>
      </c>
      <c r="I444" s="33">
        <v>470</v>
      </c>
      <c r="J444" s="33">
        <v>490</v>
      </c>
      <c r="K444" s="33">
        <v>415</v>
      </c>
      <c r="L444" s="33">
        <v>360</v>
      </c>
      <c r="M444" s="33">
        <v>391</v>
      </c>
      <c r="N444" s="33">
        <v>394</v>
      </c>
      <c r="O444" s="33">
        <v>410</v>
      </c>
      <c r="P444" s="33">
        <v>187</v>
      </c>
      <c r="Q444" s="34">
        <v>4661</v>
      </c>
    </row>
    <row r="445" spans="1:17">
      <c r="A445" s="33" t="s">
        <v>571</v>
      </c>
      <c r="B445" s="33" t="s">
        <v>95</v>
      </c>
      <c r="C445" s="35" t="s">
        <v>89</v>
      </c>
      <c r="D445" s="34">
        <v>2025</v>
      </c>
      <c r="E445" s="33">
        <v>1277</v>
      </c>
      <c r="F445" s="33">
        <v>1429</v>
      </c>
      <c r="G445" s="33">
        <v>2229</v>
      </c>
      <c r="H445" s="33">
        <v>885</v>
      </c>
      <c r="I445" s="33">
        <v>1210</v>
      </c>
      <c r="J445" s="33">
        <v>1860</v>
      </c>
      <c r="K445" s="33">
        <v>1110</v>
      </c>
      <c r="L445" s="33">
        <v>1441</v>
      </c>
      <c r="M445" s="33">
        <v>3404</v>
      </c>
      <c r="N445" s="33">
        <v>750</v>
      </c>
      <c r="O445" s="33">
        <v>1763</v>
      </c>
      <c r="P445" s="33">
        <v>2032</v>
      </c>
      <c r="Q445" s="34">
        <v>19390</v>
      </c>
    </row>
    <row r="446" spans="1:17">
      <c r="A446" s="33" t="s">
        <v>572</v>
      </c>
      <c r="B446" s="33" t="s">
        <v>96</v>
      </c>
      <c r="C446" s="35" t="s">
        <v>97</v>
      </c>
      <c r="D446" s="34">
        <v>2025</v>
      </c>
      <c r="E446" s="33">
        <v>257</v>
      </c>
      <c r="F446" s="33">
        <v>537</v>
      </c>
      <c r="G446" s="33">
        <v>353</v>
      </c>
      <c r="H446" s="33">
        <v>219</v>
      </c>
      <c r="I446" s="33">
        <v>167</v>
      </c>
      <c r="J446" s="33">
        <v>163</v>
      </c>
      <c r="K446" s="33">
        <v>254</v>
      </c>
      <c r="L446" s="33">
        <v>152</v>
      </c>
      <c r="M446" s="33">
        <v>162</v>
      </c>
      <c r="N446" s="33">
        <v>168</v>
      </c>
      <c r="O446" s="33">
        <v>184</v>
      </c>
      <c r="P446" s="33">
        <v>165</v>
      </c>
      <c r="Q446" s="34">
        <v>2781</v>
      </c>
    </row>
    <row r="447" spans="1:17">
      <c r="A447" s="33" t="s">
        <v>573</v>
      </c>
      <c r="B447" s="33" t="s">
        <v>133</v>
      </c>
      <c r="C447" s="43" t="s">
        <v>132</v>
      </c>
      <c r="D447" s="34">
        <v>2025</v>
      </c>
      <c r="E447" s="33">
        <v>155</v>
      </c>
      <c r="F447" s="33">
        <v>186</v>
      </c>
      <c r="G447" s="33">
        <v>332</v>
      </c>
      <c r="H447" s="33">
        <v>314</v>
      </c>
      <c r="I447" s="33">
        <v>509</v>
      </c>
      <c r="J447" s="33">
        <v>571</v>
      </c>
      <c r="K447" s="33">
        <v>638</v>
      </c>
      <c r="L447" s="33">
        <v>826</v>
      </c>
      <c r="M447" s="33">
        <v>910</v>
      </c>
      <c r="N447" s="33">
        <v>942</v>
      </c>
      <c r="O447" s="33">
        <v>1046</v>
      </c>
      <c r="P447" s="33">
        <v>851</v>
      </c>
      <c r="Q447" s="34">
        <v>7280</v>
      </c>
    </row>
    <row r="448" spans="1:17">
      <c r="A448" s="33" t="s">
        <v>574</v>
      </c>
      <c r="B448" s="33" t="s">
        <v>134</v>
      </c>
      <c r="C448" s="43" t="s">
        <v>131</v>
      </c>
      <c r="D448" s="34">
        <v>2025</v>
      </c>
      <c r="E448" s="33">
        <v>7</v>
      </c>
      <c r="F448" s="33">
        <v>2</v>
      </c>
      <c r="G448" s="33">
        <v>13</v>
      </c>
      <c r="H448" s="33">
        <v>24</v>
      </c>
      <c r="I448" s="33">
        <v>4</v>
      </c>
      <c r="J448" s="33">
        <v>22</v>
      </c>
      <c r="K448" s="33">
        <v>6</v>
      </c>
      <c r="L448" s="33">
        <v>8</v>
      </c>
      <c r="M448" s="33">
        <v>2</v>
      </c>
      <c r="N448" s="33">
        <v>5</v>
      </c>
      <c r="O448" s="33">
        <v>1</v>
      </c>
      <c r="P448" s="33">
        <v>1</v>
      </c>
      <c r="Q448" s="34">
        <v>95</v>
      </c>
    </row>
    <row r="449" spans="1:20">
      <c r="A449" s="33" t="s">
        <v>575</v>
      </c>
      <c r="B449" s="33" t="s">
        <v>130</v>
      </c>
      <c r="C449" s="35" t="s">
        <v>129</v>
      </c>
      <c r="D449" s="34">
        <v>2025</v>
      </c>
      <c r="E449" s="33">
        <v>94</v>
      </c>
      <c r="F449" s="33">
        <v>162</v>
      </c>
      <c r="G449" s="33">
        <v>176</v>
      </c>
      <c r="H449" s="33">
        <v>207</v>
      </c>
      <c r="I449" s="33">
        <v>186</v>
      </c>
      <c r="J449" s="33">
        <v>240</v>
      </c>
      <c r="K449" s="33">
        <v>266</v>
      </c>
      <c r="L449" s="33">
        <v>283</v>
      </c>
      <c r="M449" s="33">
        <v>241</v>
      </c>
      <c r="N449" s="33">
        <v>359</v>
      </c>
      <c r="O449" s="33">
        <v>351</v>
      </c>
      <c r="P449" s="33">
        <v>426</v>
      </c>
      <c r="Q449" s="34">
        <v>2991</v>
      </c>
    </row>
    <row r="450" spans="1:20">
      <c r="A450" s="33" t="s">
        <v>576</v>
      </c>
      <c r="B450" s="33" t="s">
        <v>67</v>
      </c>
      <c r="C450" s="35" t="s">
        <v>68</v>
      </c>
      <c r="D450" s="34">
        <v>2025</v>
      </c>
      <c r="E450" s="33">
        <v>1442</v>
      </c>
      <c r="F450" s="33">
        <v>1392</v>
      </c>
      <c r="G450" s="33">
        <v>1492</v>
      </c>
      <c r="H450" s="33">
        <v>1419</v>
      </c>
      <c r="I450" s="33">
        <v>1323</v>
      </c>
      <c r="J450" s="33">
        <v>1468</v>
      </c>
      <c r="K450" s="33">
        <v>1722</v>
      </c>
      <c r="L450" s="33">
        <v>1867</v>
      </c>
      <c r="M450" s="33">
        <v>1274</v>
      </c>
      <c r="N450" s="33">
        <v>1300</v>
      </c>
      <c r="O450" s="33">
        <v>1492</v>
      </c>
      <c r="P450" s="33">
        <v>1781</v>
      </c>
      <c r="Q450" s="34">
        <v>17972</v>
      </c>
    </row>
    <row r="451" spans="1:20">
      <c r="A451" s="33" t="s">
        <v>127</v>
      </c>
      <c r="B451" s="33" t="s">
        <v>69</v>
      </c>
      <c r="C451" s="35" t="s">
        <v>70</v>
      </c>
      <c r="D451" s="34">
        <v>2025</v>
      </c>
      <c r="E451" s="33">
        <v>207640</v>
      </c>
      <c r="F451" s="33">
        <v>203434</v>
      </c>
      <c r="G451" s="33">
        <v>253497</v>
      </c>
      <c r="H451" s="33">
        <v>242728</v>
      </c>
      <c r="I451" s="33">
        <v>239297</v>
      </c>
      <c r="J451" s="33">
        <v>256193</v>
      </c>
      <c r="K451" s="33">
        <v>264802</v>
      </c>
      <c r="L451" s="33">
        <v>207229</v>
      </c>
      <c r="M451" s="33">
        <v>235528</v>
      </c>
      <c r="N451" s="33">
        <v>250133</v>
      </c>
      <c r="O451" s="33">
        <v>250671</v>
      </c>
      <c r="P451" s="33">
        <v>246439</v>
      </c>
      <c r="Q451" s="34">
        <v>2857591</v>
      </c>
      <c r="S451" s="33">
        <v>2857591</v>
      </c>
      <c r="T451" s="33">
        <v>0</v>
      </c>
    </row>
    <row r="452" spans="1:20">
      <c r="A452" s="33" t="s">
        <v>577</v>
      </c>
      <c r="B452" s="33" t="s">
        <v>71</v>
      </c>
      <c r="C452" s="35" t="s">
        <v>13</v>
      </c>
      <c r="D452" s="34">
        <v>2026</v>
      </c>
      <c r="E452" s="33">
        <v>14054</v>
      </c>
      <c r="F452" s="33">
        <v>15519</v>
      </c>
    </row>
    <row r="453" spans="1:20">
      <c r="A453" s="33" t="s">
        <v>578</v>
      </c>
      <c r="B453" s="33" t="s">
        <v>119</v>
      </c>
      <c r="C453" s="35" t="s">
        <v>118</v>
      </c>
      <c r="D453" s="34">
        <v>2026</v>
      </c>
      <c r="E453" s="33">
        <v>41</v>
      </c>
      <c r="F453" s="33">
        <v>31</v>
      </c>
      <c r="Q453" s="33"/>
    </row>
    <row r="454" spans="1:20">
      <c r="A454" s="33" t="s">
        <v>579</v>
      </c>
      <c r="B454" s="33" t="s">
        <v>14</v>
      </c>
      <c r="C454" s="35" t="s">
        <v>15</v>
      </c>
      <c r="D454" s="34">
        <v>2026</v>
      </c>
      <c r="E454" s="33">
        <v>17105</v>
      </c>
      <c r="F454" s="33">
        <v>17134</v>
      </c>
      <c r="Q454" s="33"/>
    </row>
    <row r="455" spans="1:20">
      <c r="A455" s="33" t="s">
        <v>580</v>
      </c>
      <c r="B455" s="33" t="s">
        <v>107</v>
      </c>
      <c r="C455" s="35" t="s">
        <v>108</v>
      </c>
      <c r="D455" s="34">
        <v>2026</v>
      </c>
      <c r="E455" s="33">
        <v>2629</v>
      </c>
      <c r="F455" s="33">
        <v>3053</v>
      </c>
    </row>
    <row r="456" spans="1:20">
      <c r="A456" s="33" t="s">
        <v>581</v>
      </c>
      <c r="B456" s="33" t="s">
        <v>17</v>
      </c>
      <c r="C456" s="35" t="s">
        <v>16</v>
      </c>
      <c r="D456" s="34">
        <v>2026</v>
      </c>
      <c r="E456" s="33">
        <v>3502</v>
      </c>
      <c r="F456" s="33">
        <v>4590</v>
      </c>
    </row>
    <row r="457" spans="1:20">
      <c r="A457" s="33" t="s">
        <v>582</v>
      </c>
      <c r="B457" s="33" t="s">
        <v>19</v>
      </c>
      <c r="C457" s="35" t="s">
        <v>18</v>
      </c>
      <c r="D457" s="34">
        <v>2026</v>
      </c>
      <c r="E457" s="33">
        <v>3141</v>
      </c>
      <c r="F457" s="33">
        <v>4077</v>
      </c>
    </row>
    <row r="458" spans="1:20">
      <c r="A458" s="33" t="s">
        <v>583</v>
      </c>
      <c r="B458" s="33" t="s">
        <v>112</v>
      </c>
      <c r="C458" s="35" t="s">
        <v>111</v>
      </c>
      <c r="D458" s="34">
        <v>2026</v>
      </c>
      <c r="E458" s="33">
        <v>113</v>
      </c>
      <c r="F458" s="33">
        <v>119</v>
      </c>
    </row>
    <row r="459" spans="1:20">
      <c r="A459" s="33" t="s">
        <v>584</v>
      </c>
      <c r="B459" s="33" t="s">
        <v>21</v>
      </c>
      <c r="C459" s="35" t="s">
        <v>20</v>
      </c>
      <c r="D459" s="34">
        <v>2026</v>
      </c>
      <c r="E459" s="33">
        <v>4490</v>
      </c>
      <c r="F459" s="33">
        <v>5993</v>
      </c>
    </row>
    <row r="460" spans="1:20">
      <c r="A460" s="33" t="s">
        <v>585</v>
      </c>
      <c r="B460" s="33" t="s">
        <v>23</v>
      </c>
      <c r="C460" s="35" t="s">
        <v>22</v>
      </c>
      <c r="D460" s="34">
        <v>2026</v>
      </c>
      <c r="E460" s="33">
        <v>6820</v>
      </c>
      <c r="F460" s="33">
        <v>7574</v>
      </c>
    </row>
    <row r="461" spans="1:20">
      <c r="A461" s="33" t="s">
        <v>586</v>
      </c>
      <c r="B461" s="33" t="s">
        <v>126</v>
      </c>
      <c r="C461" s="35" t="s">
        <v>125</v>
      </c>
      <c r="D461" s="34">
        <v>2026</v>
      </c>
      <c r="E461" s="33">
        <v>44</v>
      </c>
      <c r="F461" s="33">
        <v>103</v>
      </c>
    </row>
    <row r="462" spans="1:20">
      <c r="A462" s="33" t="s">
        <v>587</v>
      </c>
      <c r="B462" s="33" t="s">
        <v>25</v>
      </c>
      <c r="C462" s="35" t="s">
        <v>24</v>
      </c>
      <c r="D462" s="34">
        <v>2026</v>
      </c>
      <c r="E462" s="33">
        <v>400</v>
      </c>
      <c r="F462" s="33">
        <v>522</v>
      </c>
    </row>
    <row r="463" spans="1:20">
      <c r="A463" s="33" t="s">
        <v>588</v>
      </c>
      <c r="B463" s="33" t="s">
        <v>27</v>
      </c>
      <c r="C463" s="35" t="s">
        <v>26</v>
      </c>
      <c r="D463" s="34">
        <v>2026</v>
      </c>
      <c r="E463" s="33">
        <v>6171</v>
      </c>
      <c r="F463" s="33">
        <v>7262</v>
      </c>
    </row>
    <row r="464" spans="1:20">
      <c r="A464" s="33" t="s">
        <v>589</v>
      </c>
      <c r="B464" s="33" t="s">
        <v>29</v>
      </c>
      <c r="C464" s="35" t="s">
        <v>28</v>
      </c>
      <c r="D464" s="34">
        <v>2026</v>
      </c>
      <c r="E464" s="33">
        <v>3916</v>
      </c>
      <c r="F464" s="33">
        <v>4288</v>
      </c>
    </row>
    <row r="465" spans="1:6">
      <c r="A465" s="33" t="s">
        <v>590</v>
      </c>
      <c r="B465" s="33" t="s">
        <v>31</v>
      </c>
      <c r="C465" s="35" t="s">
        <v>30</v>
      </c>
      <c r="D465" s="34">
        <v>2026</v>
      </c>
      <c r="E465" s="33">
        <v>1109</v>
      </c>
      <c r="F465" s="33">
        <v>1014</v>
      </c>
    </row>
    <row r="466" spans="1:6">
      <c r="A466" s="33" t="s">
        <v>591</v>
      </c>
      <c r="B466" s="33" t="s">
        <v>113</v>
      </c>
      <c r="C466" s="35" t="s">
        <v>114</v>
      </c>
      <c r="D466" s="34">
        <v>2026</v>
      </c>
      <c r="E466" s="33">
        <v>82</v>
      </c>
      <c r="F466" s="33">
        <v>121</v>
      </c>
    </row>
    <row r="467" spans="1:6">
      <c r="A467" s="33" t="s">
        <v>592</v>
      </c>
      <c r="B467" s="33" t="s">
        <v>124</v>
      </c>
      <c r="C467" s="35" t="s">
        <v>123</v>
      </c>
      <c r="D467" s="34">
        <v>2026</v>
      </c>
      <c r="E467" s="33">
        <v>51</v>
      </c>
      <c r="F467" s="33">
        <v>77</v>
      </c>
    </row>
    <row r="468" spans="1:6">
      <c r="A468" s="33" t="s">
        <v>593</v>
      </c>
      <c r="B468" s="33" t="s">
        <v>116</v>
      </c>
      <c r="C468" s="35" t="s">
        <v>115</v>
      </c>
      <c r="D468" s="34">
        <v>2026</v>
      </c>
      <c r="E468" s="33">
        <v>30</v>
      </c>
      <c r="F468" s="33">
        <v>32</v>
      </c>
    </row>
    <row r="469" spans="1:6">
      <c r="A469" s="33" t="s">
        <v>594</v>
      </c>
      <c r="B469" s="33" t="s">
        <v>33</v>
      </c>
      <c r="C469" s="35" t="s">
        <v>32</v>
      </c>
      <c r="D469" s="34">
        <v>2026</v>
      </c>
      <c r="E469" s="33">
        <v>2815</v>
      </c>
      <c r="F469" s="33">
        <v>3263</v>
      </c>
    </row>
    <row r="470" spans="1:6">
      <c r="A470" s="33" t="s">
        <v>595</v>
      </c>
      <c r="B470" s="33" t="s">
        <v>104</v>
      </c>
      <c r="C470" s="35" t="s">
        <v>103</v>
      </c>
      <c r="D470" s="34">
        <v>2026</v>
      </c>
      <c r="E470" s="33">
        <v>1458</v>
      </c>
      <c r="F470" s="33">
        <v>2160</v>
      </c>
    </row>
    <row r="471" spans="1:6">
      <c r="A471" s="33" t="s">
        <v>596</v>
      </c>
      <c r="B471" s="33" t="s">
        <v>34</v>
      </c>
      <c r="C471" s="35" t="s">
        <v>35</v>
      </c>
      <c r="D471" s="34">
        <v>2026</v>
      </c>
      <c r="E471" s="33">
        <v>18454</v>
      </c>
      <c r="F471" s="33">
        <v>16931</v>
      </c>
    </row>
    <row r="472" spans="1:6">
      <c r="A472" s="33" t="s">
        <v>597</v>
      </c>
      <c r="B472" s="33" t="s">
        <v>36</v>
      </c>
      <c r="C472" s="35" t="s">
        <v>37</v>
      </c>
      <c r="D472" s="34">
        <v>2026</v>
      </c>
      <c r="E472" s="33">
        <v>2645</v>
      </c>
      <c r="F472" s="33">
        <v>2949</v>
      </c>
    </row>
    <row r="473" spans="1:6">
      <c r="A473" s="33" t="s">
        <v>598</v>
      </c>
      <c r="B473" s="33" t="s">
        <v>110</v>
      </c>
      <c r="C473" s="35" t="s">
        <v>109</v>
      </c>
      <c r="D473" s="34">
        <v>2026</v>
      </c>
      <c r="E473" s="33">
        <v>1</v>
      </c>
      <c r="F473" s="33">
        <v>5</v>
      </c>
    </row>
    <row r="474" spans="1:6">
      <c r="A474" s="33" t="s">
        <v>599</v>
      </c>
      <c r="B474" s="33" t="s">
        <v>39</v>
      </c>
      <c r="C474" s="35" t="s">
        <v>38</v>
      </c>
      <c r="D474" s="34">
        <v>2026</v>
      </c>
      <c r="E474" s="33">
        <v>964</v>
      </c>
      <c r="F474" s="33">
        <v>716</v>
      </c>
    </row>
    <row r="475" spans="1:6">
      <c r="A475" s="33" t="s">
        <v>600</v>
      </c>
      <c r="B475" s="33" t="s">
        <v>41</v>
      </c>
      <c r="C475" s="35" t="s">
        <v>40</v>
      </c>
      <c r="D475" s="34">
        <v>2026</v>
      </c>
      <c r="E475" s="33">
        <v>2059</v>
      </c>
      <c r="F475" s="33">
        <v>2813</v>
      </c>
    </row>
    <row r="476" spans="1:6">
      <c r="A476" s="33" t="s">
        <v>601</v>
      </c>
      <c r="B476" s="33" t="s">
        <v>43</v>
      </c>
      <c r="C476" s="35" t="s">
        <v>42</v>
      </c>
      <c r="D476" s="34">
        <v>2026</v>
      </c>
      <c r="E476" s="33">
        <v>8829</v>
      </c>
      <c r="F476" s="33">
        <v>11038</v>
      </c>
    </row>
    <row r="477" spans="1:6">
      <c r="A477" s="33" t="s">
        <v>602</v>
      </c>
      <c r="B477" s="33" t="s">
        <v>105</v>
      </c>
      <c r="C477" s="35" t="s">
        <v>106</v>
      </c>
      <c r="D477" s="34">
        <v>2026</v>
      </c>
      <c r="E477" s="33">
        <v>532</v>
      </c>
      <c r="F477" s="33">
        <v>296</v>
      </c>
    </row>
    <row r="478" spans="1:6">
      <c r="A478" s="33" t="s">
        <v>603</v>
      </c>
      <c r="B478" s="33" t="s">
        <v>45</v>
      </c>
      <c r="C478" s="35" t="s">
        <v>44</v>
      </c>
      <c r="D478" s="34">
        <v>2026</v>
      </c>
      <c r="E478" s="33">
        <v>4486</v>
      </c>
      <c r="F478" s="33">
        <v>4723</v>
      </c>
    </row>
    <row r="479" spans="1:6">
      <c r="A479" s="33" t="s">
        <v>604</v>
      </c>
      <c r="B479" s="33" t="s">
        <v>47</v>
      </c>
      <c r="C479" s="35" t="s">
        <v>46</v>
      </c>
      <c r="D479" s="34">
        <v>2026</v>
      </c>
      <c r="E479" s="33">
        <v>2942</v>
      </c>
      <c r="F479" s="33">
        <v>2583</v>
      </c>
    </row>
    <row r="480" spans="1:6">
      <c r="A480" s="33" t="s">
        <v>605</v>
      </c>
      <c r="B480" s="33" t="s">
        <v>120</v>
      </c>
      <c r="C480" s="35" t="s">
        <v>121</v>
      </c>
      <c r="D480" s="34">
        <v>2026</v>
      </c>
      <c r="E480" s="33">
        <v>27</v>
      </c>
      <c r="F480" s="33">
        <v>21</v>
      </c>
    </row>
    <row r="481" spans="1:6">
      <c r="A481" s="33" t="s">
        <v>606</v>
      </c>
      <c r="B481" s="33" t="s">
        <v>49</v>
      </c>
      <c r="C481" s="35" t="s">
        <v>48</v>
      </c>
      <c r="D481" s="34">
        <v>2026</v>
      </c>
      <c r="E481" s="33">
        <v>3361</v>
      </c>
      <c r="F481" s="33">
        <v>3836</v>
      </c>
    </row>
    <row r="482" spans="1:6">
      <c r="A482" s="33" t="s">
        <v>607</v>
      </c>
      <c r="B482" s="33" t="s">
        <v>51</v>
      </c>
      <c r="C482" s="35" t="s">
        <v>50</v>
      </c>
      <c r="D482" s="34">
        <v>2026</v>
      </c>
      <c r="E482" s="33">
        <v>9716</v>
      </c>
      <c r="F482" s="33">
        <v>11367</v>
      </c>
    </row>
    <row r="483" spans="1:6">
      <c r="A483" s="33" t="s">
        <v>608</v>
      </c>
      <c r="B483" s="33" t="s">
        <v>53</v>
      </c>
      <c r="C483" s="35" t="s">
        <v>52</v>
      </c>
      <c r="D483" s="34">
        <v>2026</v>
      </c>
      <c r="E483" s="33">
        <v>18550</v>
      </c>
      <c r="F483" s="33">
        <v>19034</v>
      </c>
    </row>
    <row r="484" spans="1:6">
      <c r="A484" s="33" t="s">
        <v>609</v>
      </c>
      <c r="B484" s="33" t="s">
        <v>54</v>
      </c>
      <c r="C484" s="35" t="s">
        <v>55</v>
      </c>
      <c r="D484" s="34">
        <v>2026</v>
      </c>
      <c r="E484" s="33">
        <v>466</v>
      </c>
      <c r="F484" s="33">
        <v>356</v>
      </c>
    </row>
    <row r="485" spans="1:6">
      <c r="A485" s="33" t="s">
        <v>610</v>
      </c>
      <c r="B485" s="33" t="s">
        <v>56</v>
      </c>
      <c r="C485" s="35" t="s">
        <v>135</v>
      </c>
      <c r="D485" s="34">
        <v>2026</v>
      </c>
      <c r="E485" s="33">
        <v>163</v>
      </c>
      <c r="F485" s="33">
        <v>176</v>
      </c>
    </row>
    <row r="486" spans="1:6">
      <c r="A486" s="33" t="s">
        <v>611</v>
      </c>
      <c r="B486" s="33" t="s">
        <v>58</v>
      </c>
      <c r="C486" s="35" t="s">
        <v>57</v>
      </c>
      <c r="D486" s="34">
        <v>2026</v>
      </c>
      <c r="E486" s="33">
        <v>206</v>
      </c>
      <c r="F486" s="33">
        <v>258</v>
      </c>
    </row>
    <row r="487" spans="1:6">
      <c r="A487" s="33" t="s">
        <v>612</v>
      </c>
      <c r="B487" s="33" t="s">
        <v>60</v>
      </c>
      <c r="C487" s="35" t="s">
        <v>59</v>
      </c>
      <c r="D487" s="34">
        <v>2026</v>
      </c>
      <c r="E487" s="33">
        <v>1509</v>
      </c>
      <c r="F487" s="33">
        <v>1919</v>
      </c>
    </row>
    <row r="488" spans="1:6">
      <c r="A488" s="33" t="s">
        <v>613</v>
      </c>
      <c r="B488" s="33" t="s">
        <v>62</v>
      </c>
      <c r="C488" s="35" t="s">
        <v>61</v>
      </c>
      <c r="D488" s="34">
        <v>2026</v>
      </c>
      <c r="E488" s="33">
        <v>3595</v>
      </c>
      <c r="F488" s="33">
        <v>4828</v>
      </c>
    </row>
    <row r="489" spans="1:6">
      <c r="A489" s="33" t="s">
        <v>614</v>
      </c>
      <c r="B489" s="33" t="s">
        <v>63</v>
      </c>
      <c r="C489" s="35" t="s">
        <v>64</v>
      </c>
      <c r="D489" s="34">
        <v>2026</v>
      </c>
      <c r="E489" s="33">
        <v>3967</v>
      </c>
      <c r="F489" s="33">
        <v>3982</v>
      </c>
    </row>
    <row r="490" spans="1:6">
      <c r="A490" s="33" t="s">
        <v>615</v>
      </c>
      <c r="B490" s="33" t="s">
        <v>66</v>
      </c>
      <c r="C490" s="35" t="s">
        <v>65</v>
      </c>
      <c r="D490" s="34">
        <v>2026</v>
      </c>
      <c r="E490" s="33">
        <v>38282</v>
      </c>
      <c r="F490" s="33">
        <v>40174</v>
      </c>
    </row>
    <row r="491" spans="1:6">
      <c r="A491" s="33" t="s">
        <v>616</v>
      </c>
      <c r="B491" s="33" t="s">
        <v>91</v>
      </c>
      <c r="C491" s="35" t="s">
        <v>85</v>
      </c>
      <c r="D491" s="34">
        <v>2026</v>
      </c>
      <c r="E491" s="33">
        <v>782</v>
      </c>
      <c r="F491" s="33">
        <v>750</v>
      </c>
    </row>
    <row r="492" spans="1:6">
      <c r="A492" s="33" t="s">
        <v>617</v>
      </c>
      <c r="B492" s="33" t="s">
        <v>92</v>
      </c>
      <c r="C492" s="35" t="s">
        <v>86</v>
      </c>
      <c r="D492" s="34">
        <v>2026</v>
      </c>
      <c r="E492" s="33">
        <v>0</v>
      </c>
      <c r="F492" s="33">
        <v>0</v>
      </c>
    </row>
    <row r="493" spans="1:6">
      <c r="A493" s="33" t="s">
        <v>618</v>
      </c>
      <c r="B493" s="33" t="s">
        <v>93</v>
      </c>
      <c r="C493" s="35" t="s">
        <v>87</v>
      </c>
      <c r="D493" s="34">
        <v>2026</v>
      </c>
      <c r="E493" s="33">
        <v>439</v>
      </c>
      <c r="F493" s="33">
        <v>386</v>
      </c>
    </row>
    <row r="494" spans="1:6">
      <c r="A494" s="33" t="s">
        <v>619</v>
      </c>
      <c r="B494" s="33" t="s">
        <v>94</v>
      </c>
      <c r="C494" s="35" t="s">
        <v>88</v>
      </c>
      <c r="D494" s="34">
        <v>2026</v>
      </c>
      <c r="E494" s="33">
        <v>270</v>
      </c>
      <c r="F494" s="33">
        <v>222</v>
      </c>
    </row>
    <row r="495" spans="1:6">
      <c r="A495" s="33" t="s">
        <v>620</v>
      </c>
      <c r="B495" s="33" t="s">
        <v>95</v>
      </c>
      <c r="C495" s="35" t="s">
        <v>89</v>
      </c>
      <c r="D495" s="34">
        <v>2026</v>
      </c>
      <c r="E495" s="33">
        <v>1301</v>
      </c>
      <c r="F495" s="33">
        <v>2276</v>
      </c>
    </row>
    <row r="496" spans="1:6">
      <c r="A496" s="33" t="s">
        <v>621</v>
      </c>
      <c r="B496" s="33" t="s">
        <v>96</v>
      </c>
      <c r="C496" s="35" t="s">
        <v>97</v>
      </c>
      <c r="D496" s="34">
        <v>2026</v>
      </c>
      <c r="E496" s="33">
        <v>118</v>
      </c>
      <c r="F496" s="33">
        <v>144</v>
      </c>
    </row>
    <row r="497" spans="1:6">
      <c r="A497" s="33" t="s">
        <v>622</v>
      </c>
      <c r="B497" s="33" t="s">
        <v>133</v>
      </c>
      <c r="C497" s="43" t="s">
        <v>132</v>
      </c>
      <c r="D497" s="34">
        <v>2026</v>
      </c>
      <c r="E497" s="33">
        <v>689</v>
      </c>
      <c r="F497" s="33">
        <v>1091</v>
      </c>
    </row>
    <row r="498" spans="1:6">
      <c r="A498" s="33" t="s">
        <v>623</v>
      </c>
      <c r="B498" s="33" t="s">
        <v>134</v>
      </c>
      <c r="C498" s="43" t="s">
        <v>131</v>
      </c>
      <c r="D498" s="34">
        <v>2026</v>
      </c>
      <c r="E498" s="33">
        <v>0</v>
      </c>
      <c r="F498" s="33">
        <v>2</v>
      </c>
    </row>
    <row r="499" spans="1:6">
      <c r="A499" s="33" t="s">
        <v>624</v>
      </c>
      <c r="B499" s="33" t="s">
        <v>130</v>
      </c>
      <c r="C499" s="35" t="s">
        <v>129</v>
      </c>
      <c r="D499" s="34">
        <v>2026</v>
      </c>
      <c r="E499" s="33">
        <v>327</v>
      </c>
      <c r="F499" s="33">
        <v>331</v>
      </c>
    </row>
    <row r="500" spans="1:6">
      <c r="A500" s="33" t="s">
        <v>625</v>
      </c>
      <c r="B500" s="33" t="s">
        <v>67</v>
      </c>
      <c r="C500" s="35" t="s">
        <v>68</v>
      </c>
      <c r="D500" s="34">
        <v>2026</v>
      </c>
      <c r="E500" s="33">
        <v>1330</v>
      </c>
      <c r="F500" s="33">
        <v>1123</v>
      </c>
    </row>
    <row r="501" spans="1:6">
      <c r="A501" s="33" t="s">
        <v>136</v>
      </c>
      <c r="B501" s="33" t="s">
        <v>69</v>
      </c>
      <c r="C501" s="35" t="s">
        <v>70</v>
      </c>
      <c r="D501" s="34">
        <v>2026</v>
      </c>
      <c r="E501" s="33">
        <v>193981</v>
      </c>
      <c r="F501" s="33">
        <v>211262</v>
      </c>
    </row>
    <row r="503" spans="1:6">
      <c r="E503" s="33">
        <v>192651</v>
      </c>
      <c r="F503" s="33">
        <v>210139</v>
      </c>
    </row>
    <row r="504" spans="1:6">
      <c r="E504" s="33">
        <v>1330</v>
      </c>
      <c r="F504" s="33">
        <v>1123</v>
      </c>
    </row>
  </sheetData>
  <sheetProtection password="C6C6" sheet="1" objects="1" scenarios="1" selectLockedCells="1" selectUnlockedCells="1"/>
  <autoFilter ref="A2:R501">
    <filterColumn colId="2"/>
    <filterColumn colId="3"/>
  </autoFilter>
  <hyperlinks>
    <hyperlink ref="C111" location="VW!H1" display="VW"/>
    <hyperlink ref="C63" location="Opel!H1" display="Opel"/>
    <hyperlink ref="C23" location="Ford!H1" display="Ford"/>
    <hyperlink ref="C112" location="VW!H1" display="VW"/>
    <hyperlink ref="C64" location="Opel!H1" display="Opel"/>
    <hyperlink ref="C24" location="Ford!H1" display="Ford"/>
    <hyperlink ref="C65" location="Opel!H1" display="Opel"/>
    <hyperlink ref="C25" location="Ford!H1" display="Ford"/>
    <hyperlink ref="C26" location="Ford!H1" display="Ford"/>
    <hyperlink ref="C66" location="Opel!H1" display="Opel"/>
  </hyperlinks>
  <pageMargins left="0.70866141732283472" right="0.70866141732283472" top="0" bottom="0" header="0.31496062992125984" footer="0.31496062992125984"/>
  <pageSetup paperSize="9" scale="12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T81"/>
  <sheetViews>
    <sheetView workbookViewId="0">
      <selection activeCell="I10" sqref="I10"/>
    </sheetView>
  </sheetViews>
  <sheetFormatPr baseColWidth="10" defaultRowHeight="15"/>
  <cols>
    <col min="1" max="1" width="13.42578125" style="46" bestFit="1" customWidth="1"/>
    <col min="2" max="2" width="11.42578125" style="46"/>
    <col min="3" max="3" width="19.140625" style="46" customWidth="1"/>
    <col min="4" max="17" width="11.42578125" style="46"/>
    <col min="18" max="18" width="12" style="46" bestFit="1" customWidth="1"/>
    <col min="19" max="19" width="20.28515625" style="46" bestFit="1" customWidth="1"/>
    <col min="20" max="16384" width="11.42578125" style="46"/>
  </cols>
  <sheetData>
    <row r="1" spans="1:20">
      <c r="D1" s="46">
        <v>5</v>
      </c>
      <c r="E1" s="46">
        <v>6</v>
      </c>
      <c r="F1" s="46">
        <v>7</v>
      </c>
      <c r="G1" s="46">
        <v>8</v>
      </c>
      <c r="H1" s="46">
        <v>9</v>
      </c>
      <c r="I1" s="46">
        <v>10</v>
      </c>
      <c r="J1" s="46">
        <v>11</v>
      </c>
      <c r="K1" s="46">
        <v>12</v>
      </c>
      <c r="L1" s="46">
        <v>13</v>
      </c>
      <c r="M1" s="46">
        <v>14</v>
      </c>
      <c r="N1" s="46">
        <v>15</v>
      </c>
      <c r="O1" s="46">
        <v>16</v>
      </c>
    </row>
    <row r="4" spans="1:20">
      <c r="C4" s="46" t="str">
        <f>Herstellergrafiken!H4</f>
        <v>VW</v>
      </c>
      <c r="D4" s="47" t="s">
        <v>0</v>
      </c>
      <c r="E4" s="47" t="s">
        <v>1</v>
      </c>
      <c r="F4" s="47" t="s">
        <v>2</v>
      </c>
      <c r="G4" s="47" t="s">
        <v>3</v>
      </c>
      <c r="H4" s="47" t="s">
        <v>4</v>
      </c>
      <c r="I4" s="47" t="s">
        <v>5</v>
      </c>
      <c r="J4" s="47" t="s">
        <v>6</v>
      </c>
      <c r="K4" s="47" t="s">
        <v>7</v>
      </c>
      <c r="L4" s="47" t="s">
        <v>8</v>
      </c>
      <c r="M4" s="47" t="s">
        <v>9</v>
      </c>
      <c r="N4" s="47" t="s">
        <v>10</v>
      </c>
      <c r="O4" s="47" t="s">
        <v>11</v>
      </c>
      <c r="P4" s="47"/>
      <c r="T4" s="48"/>
    </row>
    <row r="5" spans="1:20" hidden="1">
      <c r="A5" s="46" t="str">
        <f>$C$4&amp;2015</f>
        <v>VW2015</v>
      </c>
      <c r="B5" s="49">
        <v>2015</v>
      </c>
      <c r="D5" s="46" t="e">
        <f>VLOOKUP($A5,Übersicht_NZ!$A$3:$P$122,D$1,FALSE)</f>
        <v>#N/A</v>
      </c>
      <c r="E5" s="46" t="e">
        <f>VLOOKUP($A5,Übersicht_NZ!$A$3:$P$122,E$1,FALSE)</f>
        <v>#N/A</v>
      </c>
      <c r="F5" s="46" t="e">
        <f>VLOOKUP($A5,Übersicht_NZ!$A$3:$P$122,F$1,FALSE)</f>
        <v>#N/A</v>
      </c>
      <c r="G5" s="46" t="e">
        <f>VLOOKUP($A5,Übersicht_NZ!$A$3:$P$122,G$1,FALSE)</f>
        <v>#N/A</v>
      </c>
      <c r="H5" s="46" t="e">
        <f>VLOOKUP($A5,Übersicht_NZ!$A$3:$P$122,H$1,FALSE)</f>
        <v>#N/A</v>
      </c>
      <c r="I5" s="46" t="e">
        <f>VLOOKUP($A5,Übersicht_NZ!$A$3:$P$122,I$1,FALSE)</f>
        <v>#N/A</v>
      </c>
      <c r="J5" s="46" t="e">
        <f>VLOOKUP($A5,Übersicht_NZ!$A$3:$P$122,J$1,FALSE)</f>
        <v>#N/A</v>
      </c>
      <c r="K5" s="46" t="e">
        <f>VLOOKUP($A5,Übersicht_NZ!$A$3:$P$122,K$1,FALSE)</f>
        <v>#N/A</v>
      </c>
      <c r="L5" s="46" t="e">
        <f>VLOOKUP($A5,Übersicht_NZ!$A$3:$P$122,L$1,FALSE)</f>
        <v>#N/A</v>
      </c>
      <c r="M5" s="46" t="e">
        <f>VLOOKUP($A5,Übersicht_NZ!$A$3:$P$122,M$1,FALSE)</f>
        <v>#N/A</v>
      </c>
      <c r="N5" s="46" t="e">
        <f>VLOOKUP($A5,Übersicht_NZ!$A$3:$P$122,N$1,FALSE)</f>
        <v>#N/A</v>
      </c>
      <c r="O5" s="46" t="e">
        <f>VLOOKUP($A5,Übersicht_NZ!$A$3:$P$122,O$1,FALSE)</f>
        <v>#N/A</v>
      </c>
      <c r="T5" s="48"/>
    </row>
    <row r="6" spans="1:20">
      <c r="A6" s="46" t="str">
        <f>$C$4&amp;B6</f>
        <v>VW2016</v>
      </c>
      <c r="B6" s="49">
        <v>2016</v>
      </c>
      <c r="D6" s="46">
        <f>VLOOKUP($A6,Übersicht_NZ!$A$3:$P$200,D$1,FALSE)</f>
        <v>47147</v>
      </c>
      <c r="E6" s="46">
        <f>VLOOKUP($A6,Übersicht_NZ!$A$3:$P$200,E$1,FALSE)</f>
        <v>52256</v>
      </c>
      <c r="F6" s="46">
        <f>VLOOKUP($A6,Übersicht_NZ!$A$3:$P$200,F$1,FALSE)</f>
        <v>63014</v>
      </c>
      <c r="G6" s="46">
        <f>VLOOKUP($A6,Übersicht_NZ!$A$3:$P$200,G$1,FALSE)</f>
        <v>64577</v>
      </c>
      <c r="H6" s="46">
        <f>VLOOKUP($A6,Übersicht_NZ!$A$3:$P$200,H$1,FALSE)</f>
        <v>55472</v>
      </c>
      <c r="I6" s="46">
        <f>VLOOKUP($A6,Übersicht_NZ!$A$3:$P$200,I$1,FALSE)</f>
        <v>63722</v>
      </c>
      <c r="J6" s="46">
        <f>VLOOKUP($A6,Übersicht_NZ!$A$3:$P$200,J$1,FALSE)</f>
        <v>56958</v>
      </c>
      <c r="K6" s="46">
        <f>VLOOKUP($A6,Übersicht_NZ!$A$3:$P$200,K$1,FALSE)</f>
        <v>48851</v>
      </c>
      <c r="L6" s="46">
        <f>VLOOKUP($A6,Übersicht_NZ!$A$3:$P$200,L$1,FALSE)</f>
        <v>58006</v>
      </c>
      <c r="M6" s="46">
        <f>VLOOKUP($A6,Übersicht_NZ!$A$3:$P$200,M$1,FALSE)</f>
        <v>49441</v>
      </c>
      <c r="N6" s="46">
        <f>VLOOKUP($A6,Übersicht_NZ!$A$3:$P$200,N$1,FALSE)</f>
        <v>53820</v>
      </c>
      <c r="O6" s="46">
        <f>VLOOKUP($A6,Übersicht_NZ!$A$3:$P$200,O$1,FALSE)</f>
        <v>42761</v>
      </c>
      <c r="P6" s="46">
        <f t="shared" ref="P6:P15" si="0">SUM(D6:O6)</f>
        <v>656025</v>
      </c>
      <c r="T6" s="48"/>
    </row>
    <row r="7" spans="1:20">
      <c r="A7" s="46" t="str">
        <f t="shared" ref="A7:A16" si="1">$C$4&amp;B7</f>
        <v>VW2017</v>
      </c>
      <c r="B7" s="49">
        <v>2017</v>
      </c>
      <c r="D7" s="46">
        <f>VLOOKUP($A7,Übersicht_NZ!$A$3:$P$200,D$1,FALSE)</f>
        <v>49535</v>
      </c>
      <c r="E7" s="46">
        <f>VLOOKUP($A7,Übersicht_NZ!$A$3:$P$200,E$1,FALSE)</f>
        <v>42557</v>
      </c>
      <c r="F7" s="46">
        <f>VLOOKUP($A7,Übersicht_NZ!$A$3:$P$200,F$1,FALSE)</f>
        <v>63384</v>
      </c>
      <c r="G7" s="46">
        <f>VLOOKUP($A7,Übersicht_NZ!$A$3:$P$200,G$1,FALSE)</f>
        <v>56506</v>
      </c>
      <c r="H7" s="46">
        <f>VLOOKUP($A7,Übersicht_NZ!$A$3:$P$200,H$1,FALSE)</f>
        <v>60339</v>
      </c>
      <c r="I7" s="46">
        <f>VLOOKUP($A7,Übersicht_NZ!$A$3:$P$200,I$1,FALSE)</f>
        <v>60555</v>
      </c>
      <c r="J7" s="46">
        <f>VLOOKUP($A7,Übersicht_NZ!$A$3:$P$200,J$1,FALSE)</f>
        <v>49468</v>
      </c>
      <c r="K7" s="46">
        <f>VLOOKUP($A7,Übersicht_NZ!$A$3:$P$200,K$1,FALSE)</f>
        <v>43531</v>
      </c>
      <c r="L7" s="46">
        <f>VLOOKUP($A7,Übersicht_NZ!$A$3:$P$200,L$1,FALSE)</f>
        <v>53268</v>
      </c>
      <c r="M7" s="46">
        <f>VLOOKUP($A7,Übersicht_NZ!$A$3:$P$200,M$1,FALSE)</f>
        <v>50331</v>
      </c>
      <c r="N7" s="46">
        <f>VLOOKUP($A7,Übersicht_NZ!$A$3:$P$200,N$1,FALSE)</f>
        <v>58209</v>
      </c>
      <c r="O7" s="46">
        <f>VLOOKUP($A7,Übersicht_NZ!$A$3:$P$200,O$1,FALSE)</f>
        <v>46587</v>
      </c>
      <c r="P7" s="46">
        <f t="shared" si="0"/>
        <v>634270</v>
      </c>
      <c r="T7" s="48"/>
    </row>
    <row r="8" spans="1:20">
      <c r="A8" s="46" t="str">
        <f t="shared" si="1"/>
        <v>VW2018</v>
      </c>
      <c r="B8" s="49">
        <v>2018</v>
      </c>
      <c r="D8" s="46">
        <f>VLOOKUP($A8,Übersicht_NZ!$A$3:$P$200,D$1,FALSE)</f>
        <v>54348</v>
      </c>
      <c r="E8" s="46">
        <f>VLOOKUP($A8,Übersicht_NZ!$A$3:$P$200,E$1,FALSE)</f>
        <v>47822</v>
      </c>
      <c r="F8" s="46">
        <f>VLOOKUP($A8,Übersicht_NZ!$A$3:$P$200,F$1,FALSE)</f>
        <v>64496</v>
      </c>
      <c r="G8" s="46">
        <f>VLOOKUP($A8,Übersicht_NZ!$A$3:$P$200,G$1,FALSE)</f>
        <v>64769</v>
      </c>
      <c r="H8" s="46">
        <f>VLOOKUP($A8,Übersicht_NZ!$A$3:$P$200,H$1,FALSE)</f>
        <v>63835</v>
      </c>
      <c r="I8" s="46">
        <f>VLOOKUP($A8,Übersicht_NZ!$A$3:$P$200,I$1,FALSE)</f>
        <v>66389</v>
      </c>
      <c r="J8" s="46">
        <f>VLOOKUP($A8,Übersicht_NZ!$A$3:$P$200,J$1,FALSE)</f>
        <v>66367</v>
      </c>
      <c r="K8" s="46">
        <f>VLOOKUP($A8,Übersicht_NZ!$A$3:$P$200,K$1,FALSE)</f>
        <v>63623</v>
      </c>
      <c r="L8" s="46">
        <f>VLOOKUP($A8,Übersicht_NZ!$A$3:$P$200,L$1,FALSE)</f>
        <v>20278</v>
      </c>
      <c r="M8" s="46">
        <f>VLOOKUP($A8,Übersicht_NZ!$A$3:$P$200,M$1,FALSE)</f>
        <v>40811</v>
      </c>
      <c r="N8" s="46">
        <f>VLOOKUP($A8,Übersicht_NZ!$A$3:$P$200,N$1,FALSE)</f>
        <v>49253</v>
      </c>
      <c r="O8" s="46">
        <f>VLOOKUP($A8,Übersicht_NZ!$A$3:$P$200,O$1,FALSE)</f>
        <v>41527</v>
      </c>
      <c r="P8" s="46">
        <f t="shared" si="0"/>
        <v>643518</v>
      </c>
      <c r="T8" s="48"/>
    </row>
    <row r="9" spans="1:20">
      <c r="A9" s="46" t="str">
        <f t="shared" si="1"/>
        <v>VW2019</v>
      </c>
      <c r="B9" s="49">
        <v>2019</v>
      </c>
      <c r="D9" s="50">
        <f>VLOOKUP($A9,Übersicht_NZ!$A$3:$P$200,D$1,FALSE)</f>
        <v>50823</v>
      </c>
      <c r="E9" s="50">
        <f>VLOOKUP($A9,Übersicht_NZ!$A$3:$P$200,E$1,FALSE)</f>
        <v>49965</v>
      </c>
      <c r="F9" s="50">
        <f>VLOOKUP($A9,Übersicht_NZ!$A$3:$P$200,F$1,FALSE)</f>
        <v>62627</v>
      </c>
      <c r="G9" s="50">
        <f>VLOOKUP($A9,Übersicht_NZ!$A$3:$P$200,G$1,FALSE)</f>
        <v>57526</v>
      </c>
      <c r="H9" s="51">
        <f>VLOOKUP($A9,Übersicht_NZ!$A$3:$P$200,H$1,FALSE)</f>
        <v>60906</v>
      </c>
      <c r="I9" s="51">
        <f>VLOOKUP($A9,Übersicht_NZ!$A$3:$P$200,I$1,FALSE)</f>
        <v>62347</v>
      </c>
      <c r="J9" s="51">
        <f>VLOOKUP($A9,Übersicht_NZ!$A$3:$P$200,J$1,FALSE)</f>
        <v>61783</v>
      </c>
      <c r="K9" s="51">
        <f>VLOOKUP($A9,Übersicht_NZ!$A$3:$P$200,K$1,FALSE)</f>
        <v>52754</v>
      </c>
      <c r="L9" s="50">
        <f>VLOOKUP($A9,Übersicht_NZ!$A$3:$P$200,L$1,FALSE)</f>
        <v>39750</v>
      </c>
      <c r="M9" s="51">
        <f>VLOOKUP($A9,Übersicht_NZ!$A$3:$P$200,M$1,FALSE)</f>
        <v>56877</v>
      </c>
      <c r="N9" s="51">
        <f>VLOOKUP($A9,Übersicht_NZ!$A$3:$P$200,N$1,FALSE)</f>
        <v>62642</v>
      </c>
      <c r="O9" s="51">
        <f>VLOOKUP($A9,Übersicht_NZ!$A$3:$P$200,O$1,FALSE)</f>
        <v>49518</v>
      </c>
      <c r="P9" s="50">
        <f t="shared" si="0"/>
        <v>667518</v>
      </c>
      <c r="T9" s="48"/>
    </row>
    <row r="10" spans="1:20">
      <c r="A10" s="46" t="str">
        <f t="shared" si="1"/>
        <v>VW2020</v>
      </c>
      <c r="B10" s="49">
        <v>2020</v>
      </c>
      <c r="D10" s="50">
        <f>VLOOKUP($A10,Übersicht_NZ!$A$3:$P$263,D$1,FALSE)</f>
        <v>48744</v>
      </c>
      <c r="E10" s="50">
        <f>VLOOKUP($A10,Übersicht_NZ!$A$3:$P$263,E$1,FALSE)</f>
        <v>44405</v>
      </c>
      <c r="F10" s="50">
        <f>VLOOKUP($A10,Übersicht_NZ!$A$3:$P$263,F$1,FALSE)</f>
        <v>40643</v>
      </c>
      <c r="G10" s="50">
        <f>VLOOKUP($A10,Übersicht_NZ!$A$3:$P$263,G$1,FALSE)</f>
        <v>20741</v>
      </c>
      <c r="H10" s="50">
        <f>VLOOKUP($A10,Übersicht_NZ!$A$3:$P$263,H$1,FALSE)</f>
        <v>29568</v>
      </c>
      <c r="I10" s="50">
        <f>VLOOKUP($A10,Übersicht_NZ!$A$3:$P$263,I$1,FALSE)</f>
        <v>39126</v>
      </c>
      <c r="J10" s="50">
        <f>VLOOKUP($A10,Übersicht_NZ!$A$3:$P$263,J$1,FALSE)</f>
        <v>59714</v>
      </c>
      <c r="K10" s="50">
        <f>VLOOKUP($A10,Übersicht_NZ!$A$3:$P$263,K$1,FALSE)</f>
        <v>43842</v>
      </c>
      <c r="L10" s="50">
        <f>VLOOKUP($A10,Übersicht_NZ!$A$3:$P$263,L$1,FALSE)</f>
        <v>40398</v>
      </c>
      <c r="M10" s="50">
        <f>VLOOKUP($A10,Übersicht_NZ!$A$3:$P$263,M$1,FALSE)</f>
        <v>47204</v>
      </c>
      <c r="N10" s="50">
        <f>VLOOKUP($A10,Übersicht_NZ!$A$3:$P$263,N$1,FALSE)</f>
        <v>51087</v>
      </c>
      <c r="O10" s="50">
        <f>VLOOKUP($A10,Übersicht_NZ!$A$3:$P$263,O$1,FALSE)</f>
        <v>60140</v>
      </c>
      <c r="P10" s="50">
        <f t="shared" si="0"/>
        <v>525612</v>
      </c>
      <c r="T10" s="48"/>
    </row>
    <row r="11" spans="1:20">
      <c r="A11" s="46" t="str">
        <f t="shared" si="1"/>
        <v>VW2021</v>
      </c>
      <c r="B11" s="49">
        <v>2021</v>
      </c>
      <c r="D11" s="51">
        <f>VLOOKUP($A11,Übersicht_NZ!$A$3:$P$301,D$1,FALSE)</f>
        <v>34189</v>
      </c>
      <c r="E11" s="51">
        <f>VLOOKUP($A11,Übersicht_NZ!$A$3:$P$263,E$1,FALSE)</f>
        <v>40115</v>
      </c>
      <c r="F11" s="51">
        <f>VLOOKUP($A11,Übersicht_NZ!$A$3:$P$263,F$1,FALSE)</f>
        <v>56550</v>
      </c>
      <c r="G11" s="51">
        <f>VLOOKUP($A11,Übersicht_NZ!$A$3:$P$263,G$1,FALSE)</f>
        <v>43230</v>
      </c>
      <c r="H11" s="51">
        <f>VLOOKUP($A11,Übersicht_NZ!$A$3:$P$263,H$1,FALSE)</f>
        <v>45243</v>
      </c>
      <c r="I11" s="51">
        <f>VLOOKUP($A11,Übersicht_NZ!$A$3:$P$263,I$1,FALSE)</f>
        <v>57159</v>
      </c>
      <c r="J11" s="51">
        <f>VLOOKUP($A11,Übersicht_NZ!$A$3:$P$263,J$1,FALSE)</f>
        <v>49808</v>
      </c>
      <c r="K11" s="51">
        <f>VLOOKUP($A11,Übersicht_NZ!$A$3:$P$263,K$1,FALSE)</f>
        <v>36223</v>
      </c>
      <c r="L11" s="51">
        <f>VLOOKUP($A11,Übersicht_NZ!$A$3:$P$263,L$1,FALSE)</f>
        <v>31002</v>
      </c>
      <c r="M11" s="52">
        <f>VLOOKUP($A11,Übersicht_NZ!$A$3:$P$263,M$1,FALSE)</f>
        <v>28211</v>
      </c>
      <c r="N11" s="51">
        <f>VLOOKUP($A11,Übersicht_NZ!$A$3:$P$263,N$1,FALSE)</f>
        <v>29561</v>
      </c>
      <c r="O11" s="51">
        <f>VLOOKUP($A11,Übersicht_NZ!$A$3:$P$263,O$1,FALSE)</f>
        <v>38671</v>
      </c>
      <c r="P11" s="50">
        <f t="shared" si="0"/>
        <v>489962</v>
      </c>
      <c r="T11" s="48"/>
    </row>
    <row r="12" spans="1:20">
      <c r="A12" s="46" t="str">
        <f t="shared" si="1"/>
        <v>VW2022</v>
      </c>
      <c r="B12" s="49">
        <v>2022</v>
      </c>
      <c r="D12" s="51">
        <f>VLOOKUP($A12,Übersicht_NZ!$A$3:$P$401,D$1,FALSE)</f>
        <v>36593</v>
      </c>
      <c r="E12" s="51">
        <f>VLOOKUP($A12,Übersicht_NZ!$A$3:$P$401,E$1,FALSE)</f>
        <v>36889</v>
      </c>
      <c r="F12" s="51">
        <f>VLOOKUP($A12,Übersicht_NZ!$A$3:$P$401,F$1,FALSE)</f>
        <v>38543</v>
      </c>
      <c r="G12" s="51">
        <f>VLOOKUP($A12,Übersicht_NZ!$A$3:$P$401,G$1,FALSE)</f>
        <v>29873</v>
      </c>
      <c r="H12" s="51">
        <f>VLOOKUP($A12,Übersicht_NZ!$A$3:$P$401,H$1,FALSE)</f>
        <v>38782</v>
      </c>
      <c r="I12" s="51">
        <f>VLOOKUP($A12,Übersicht_NZ!$A$3:$P$401,I$1,FALSE)</f>
        <v>43456</v>
      </c>
      <c r="J12" s="51">
        <f>VLOOKUP($A12,Übersicht_NZ!$A$3:$P$401,J$1,FALSE)</f>
        <v>39933</v>
      </c>
      <c r="K12" s="51">
        <f>VLOOKUP($A12,Übersicht_NZ!$A$3:$P$401,K$1,FALSE)</f>
        <v>38049</v>
      </c>
      <c r="L12" s="51">
        <f>VLOOKUP($A12,Übersicht_NZ!$A$3:$P$401,L$1,FALSE)</f>
        <v>40371</v>
      </c>
      <c r="M12" s="51">
        <f>VLOOKUP($A12,Übersicht_NZ!$A$3:$P$401,M$1,FALSE)</f>
        <v>41159</v>
      </c>
      <c r="N12" s="51">
        <f>VLOOKUP($A12,Übersicht_NZ!$A$3:$P$401,N$1,FALSE)</f>
        <v>46807</v>
      </c>
      <c r="O12" s="51">
        <f>VLOOKUP($A12,Übersicht_NZ!$A$3:$P$401,O$1,FALSE)</f>
        <v>50512</v>
      </c>
      <c r="P12" s="50">
        <f t="shared" si="0"/>
        <v>480967</v>
      </c>
      <c r="T12" s="48"/>
    </row>
    <row r="13" spans="1:20">
      <c r="A13" s="46" t="str">
        <f t="shared" si="1"/>
        <v>VW2023</v>
      </c>
      <c r="B13" s="49">
        <v>2023</v>
      </c>
      <c r="D13" s="51">
        <f>VLOOKUP($A13,Übersicht_NZ!$A$3:$P$401,D$1,FALSE)</f>
        <v>37076</v>
      </c>
      <c r="E13" s="51">
        <f>VLOOKUP($A13,Übersicht_NZ!$A$3:$P$401,E$1,FALSE)</f>
        <v>39519</v>
      </c>
      <c r="F13" s="51">
        <f>VLOOKUP($A13,Übersicht_NZ!$A$3:$P$401,F$1,FALSE)</f>
        <v>49894</v>
      </c>
      <c r="G13" s="51">
        <f>VLOOKUP($A13,Übersicht_NZ!$A$3:$P$401,G$1,FALSE)</f>
        <v>36940</v>
      </c>
      <c r="H13" s="51">
        <f>VLOOKUP($A13,Übersicht_NZ!$A$3:$P$401,H$1,FALSE)</f>
        <v>43831</v>
      </c>
      <c r="I13" s="51">
        <f>VLOOKUP($A13,Übersicht_NZ!$A$3:$P$401,I$1,FALSE)</f>
        <v>53210</v>
      </c>
      <c r="J13" s="51">
        <f>VLOOKUP($A13,Übersicht_NZ!$A$3:$P$401,J$1,FALSE)</f>
        <v>43251</v>
      </c>
      <c r="K13" s="51">
        <f>VLOOKUP($A13,Übersicht_NZ!$A$3:$P$401,K$1,FALSE)</f>
        <v>46073</v>
      </c>
      <c r="L13" s="51">
        <f>VLOOKUP($A13,Übersicht_NZ!$A$3:$P$401,L$1,FALSE)</f>
        <v>42044</v>
      </c>
      <c r="M13" s="51">
        <f>VLOOKUP($A13,Übersicht_NZ!$A$3:$P$401,M$1,FALSE)</f>
        <v>34806</v>
      </c>
      <c r="N13" s="51">
        <f>VLOOKUP($A13,Übersicht_NZ!$A$3:$P$401,N$1,FALSE)</f>
        <v>47279</v>
      </c>
      <c r="O13" s="51">
        <f>VLOOKUP($A13,Übersicht_NZ!$A$3:$P$401,O$1,FALSE)</f>
        <v>45166</v>
      </c>
      <c r="P13" s="50">
        <f t="shared" si="0"/>
        <v>519089</v>
      </c>
      <c r="T13" s="48"/>
    </row>
    <row r="14" spans="1:20">
      <c r="A14" s="46" t="str">
        <f>$C$4&amp;B14</f>
        <v>VW2024</v>
      </c>
      <c r="B14" s="49">
        <v>2024</v>
      </c>
      <c r="D14" s="51">
        <f>VLOOKUP($A14,Übersicht_NZ!$A$3:$P$401,D$1,FALSE)</f>
        <v>41548</v>
      </c>
      <c r="E14" s="51">
        <f>VLOOKUP($A14,Übersicht_NZ!$A$3:$P$401,E$1,FALSE)</f>
        <v>40361</v>
      </c>
      <c r="F14" s="51">
        <f>VLOOKUP($A14,Übersicht_NZ!$A$3:$P$401,F$1,FALSE)</f>
        <v>48180</v>
      </c>
      <c r="G14" s="51">
        <f>VLOOKUP($A14,Übersicht_NZ!$A$3:$P$401,G$1,FALSE)</f>
        <v>50739</v>
      </c>
      <c r="H14" s="51">
        <f>VLOOKUP($A14,Übersicht_NZ!$A$3:$P$401,H$1,FALSE)</f>
        <v>47636</v>
      </c>
      <c r="I14" s="51">
        <f>VLOOKUP($A14,Übersicht_NZ!$A$3:$P$401,I$1,FALSE)</f>
        <v>60754</v>
      </c>
      <c r="J14" s="51">
        <f>VLOOKUP($A14,Übersicht_NZ!$A$3:$P$401,J$1,FALSE)</f>
        <v>41388</v>
      </c>
      <c r="K14" s="51">
        <f>VLOOKUP($A14,Übersicht_NZ!$A$3:$P$401,K$1,FALSE)</f>
        <v>35359</v>
      </c>
      <c r="L14" s="51">
        <f>VLOOKUP($A14,Übersicht_NZ!$A$3:$P$401,L$1,FALSE)</f>
        <v>38914</v>
      </c>
      <c r="M14" s="51">
        <f>VLOOKUP($A14,Übersicht_NZ!$A$3:$P$401,M$1,FALSE)</f>
        <v>43942</v>
      </c>
      <c r="N14" s="51">
        <f>VLOOKUP($A14,Übersicht_NZ!$A$3:$P$401,N$1,FALSE)</f>
        <v>47610</v>
      </c>
      <c r="O14" s="51">
        <f>VLOOKUP($A14,Übersicht_NZ!$A$3:$P$401,O$1,FALSE)</f>
        <v>40457</v>
      </c>
      <c r="P14" s="50">
        <f t="shared" si="0"/>
        <v>536888</v>
      </c>
      <c r="T14" s="48"/>
    </row>
    <row r="15" spans="1:20">
      <c r="A15" s="46" t="str">
        <f t="shared" si="1"/>
        <v>VW2025</v>
      </c>
      <c r="B15" s="49">
        <v>2025</v>
      </c>
      <c r="D15" s="51">
        <f>VLOOKUP($A15,Übersicht_NZ!$A$3:$P$451,D$1,FALSE)</f>
        <v>46381</v>
      </c>
      <c r="E15" s="51">
        <f>VLOOKUP($A15,Übersicht_NZ!$A$3:$P$451,E$1,FALSE)</f>
        <v>41037</v>
      </c>
      <c r="F15" s="51">
        <f>VLOOKUP($A15,Übersicht_NZ!$A$3:$P$451,F$1,FALSE)</f>
        <v>50935</v>
      </c>
      <c r="G15" s="51">
        <f>VLOOKUP($A15,Übersicht_NZ!$A$3:$P$451,G$1,FALSE)</f>
        <v>49393</v>
      </c>
      <c r="H15" s="51">
        <f>VLOOKUP($A15,Übersicht_NZ!$A$3:$P$451,H$1,FALSE)</f>
        <v>50048</v>
      </c>
      <c r="I15" s="51">
        <f>VLOOKUP($A15,Übersicht_NZ!$A$3:$P$451,I$1,FALSE)</f>
        <v>48204</v>
      </c>
      <c r="J15" s="51">
        <f>VLOOKUP($A15,Übersicht_NZ!$A$3:$P$451,J$1,FALSE)</f>
        <v>51938</v>
      </c>
      <c r="K15" s="51">
        <f>VLOOKUP($A15,Übersicht_NZ!$A$3:$P$451,K$1,FALSE)</f>
        <v>37467</v>
      </c>
      <c r="L15" s="51">
        <f>VLOOKUP($A15,Übersicht_NZ!$A$3:$P$451,L$1,FALSE)</f>
        <v>45225</v>
      </c>
      <c r="M15" s="51">
        <f>VLOOKUP($A15,Übersicht_NZ!$A$3:$P$451,M$1,FALSE)</f>
        <v>48274</v>
      </c>
      <c r="N15" s="51">
        <f>VLOOKUP($A15,Übersicht_NZ!$A$3:$P$451,N$1,FALSE)</f>
        <v>47854</v>
      </c>
      <c r="O15" s="51">
        <f>VLOOKUP($A15,Übersicht_NZ!$A$3:$P$451,O$1,FALSE)</f>
        <v>44040</v>
      </c>
      <c r="P15" s="50">
        <f t="shared" si="0"/>
        <v>560796</v>
      </c>
      <c r="T15" s="48"/>
    </row>
    <row r="16" spans="1:20">
      <c r="A16" s="46" t="str">
        <f t="shared" si="1"/>
        <v>VW2026</v>
      </c>
      <c r="B16" s="49">
        <v>2026</v>
      </c>
      <c r="D16" s="51">
        <f>VLOOKUP($A16,Übersicht_NZ!$A$3:$P$510,D$1,FALSE)</f>
        <v>38282</v>
      </c>
      <c r="E16" s="51">
        <f>VLOOKUP($A16,Übersicht_NZ!$A$3:$P$510,E$1,FALSE)</f>
        <v>40174</v>
      </c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0"/>
      <c r="T16" s="48"/>
    </row>
    <row r="17" spans="2:20">
      <c r="B17" s="49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0"/>
      <c r="T17" s="48"/>
    </row>
    <row r="18" spans="2:20">
      <c r="B18" s="49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0"/>
      <c r="T18" s="48"/>
    </row>
    <row r="19" spans="2:20">
      <c r="R19" s="53" t="s">
        <v>90</v>
      </c>
      <c r="T19" s="48"/>
    </row>
    <row r="20" spans="2:20">
      <c r="R20" s="48" t="s">
        <v>87</v>
      </c>
      <c r="T20" s="48"/>
    </row>
    <row r="21" spans="2:20">
      <c r="C21" s="46" t="str">
        <f>Herstellergrafiken!H4</f>
        <v>VW</v>
      </c>
      <c r="R21" s="49" t="s">
        <v>13</v>
      </c>
      <c r="T21" s="48"/>
    </row>
    <row r="22" spans="2:20">
      <c r="R22" s="49" t="s">
        <v>118</v>
      </c>
      <c r="S22" s="46" t="s">
        <v>117</v>
      </c>
      <c r="T22" s="48"/>
    </row>
    <row r="23" spans="2:20">
      <c r="R23" s="48" t="s">
        <v>15</v>
      </c>
      <c r="T23" s="48"/>
    </row>
    <row r="24" spans="2:20">
      <c r="R24" s="48" t="s">
        <v>108</v>
      </c>
      <c r="S24" s="46" t="s">
        <v>122</v>
      </c>
      <c r="T24" s="48"/>
    </row>
    <row r="25" spans="2:20">
      <c r="R25" s="48" t="s">
        <v>16</v>
      </c>
      <c r="T25" s="48"/>
    </row>
    <row r="26" spans="2:20">
      <c r="R26" s="48" t="s">
        <v>18</v>
      </c>
      <c r="T26" s="48"/>
    </row>
    <row r="27" spans="2:20">
      <c r="R27" s="48" t="s">
        <v>97</v>
      </c>
      <c r="T27" s="48"/>
    </row>
    <row r="28" spans="2:20">
      <c r="R28" s="48" t="s">
        <v>111</v>
      </c>
      <c r="S28" s="46" t="s">
        <v>117</v>
      </c>
      <c r="T28" s="48"/>
    </row>
    <row r="29" spans="2:20">
      <c r="R29" s="48" t="s">
        <v>20</v>
      </c>
      <c r="T29" s="48"/>
    </row>
    <row r="30" spans="2:20">
      <c r="R30" s="48" t="s">
        <v>22</v>
      </c>
      <c r="T30" s="48"/>
    </row>
    <row r="31" spans="2:20">
      <c r="R31" s="48" t="s">
        <v>125</v>
      </c>
      <c r="S31" s="46" t="s">
        <v>117</v>
      </c>
      <c r="T31" s="48"/>
    </row>
    <row r="32" spans="2:20">
      <c r="R32" s="48" t="s">
        <v>24</v>
      </c>
      <c r="T32" s="48"/>
    </row>
    <row r="33" spans="18:20">
      <c r="R33" s="48" t="s">
        <v>26</v>
      </c>
      <c r="T33" s="48"/>
    </row>
    <row r="34" spans="18:20">
      <c r="R34" s="49" t="s">
        <v>86</v>
      </c>
      <c r="T34" s="48"/>
    </row>
    <row r="35" spans="18:20">
      <c r="R35" s="48" t="s">
        <v>85</v>
      </c>
      <c r="T35" s="48"/>
    </row>
    <row r="36" spans="18:20">
      <c r="R36" s="48" t="s">
        <v>28</v>
      </c>
      <c r="T36" s="48"/>
    </row>
    <row r="37" spans="18:20">
      <c r="R37" s="49" t="s">
        <v>30</v>
      </c>
      <c r="T37" s="48"/>
    </row>
    <row r="38" spans="18:20">
      <c r="R38" s="49" t="s">
        <v>114</v>
      </c>
      <c r="S38" s="46" t="s">
        <v>117</v>
      </c>
      <c r="T38" s="48"/>
    </row>
    <row r="39" spans="18:20">
      <c r="R39" s="43" t="s">
        <v>132</v>
      </c>
      <c r="T39" s="48"/>
    </row>
    <row r="40" spans="18:20">
      <c r="R40" s="48" t="s">
        <v>88</v>
      </c>
      <c r="T40" s="48"/>
    </row>
    <row r="41" spans="18:20">
      <c r="R41" s="48" t="s">
        <v>123</v>
      </c>
      <c r="S41" s="46" t="s">
        <v>117</v>
      </c>
      <c r="T41" s="53"/>
    </row>
    <row r="42" spans="18:20">
      <c r="R42" s="48" t="s">
        <v>115</v>
      </c>
      <c r="S42" s="46" t="s">
        <v>117</v>
      </c>
    </row>
    <row r="43" spans="18:20">
      <c r="R43" s="43" t="s">
        <v>131</v>
      </c>
    </row>
    <row r="44" spans="18:20">
      <c r="R44" s="53" t="s">
        <v>32</v>
      </c>
    </row>
    <row r="45" spans="18:20">
      <c r="R45" s="53" t="s">
        <v>103</v>
      </c>
      <c r="S45" s="46" t="s">
        <v>117</v>
      </c>
    </row>
    <row r="46" spans="18:20">
      <c r="R46" s="48" t="s">
        <v>35</v>
      </c>
    </row>
    <row r="47" spans="18:20">
      <c r="R47" s="48" t="s">
        <v>37</v>
      </c>
    </row>
    <row r="48" spans="18:20">
      <c r="R48" s="49" t="s">
        <v>38</v>
      </c>
    </row>
    <row r="49" spans="18:19">
      <c r="R49" s="49" t="s">
        <v>109</v>
      </c>
      <c r="S49" s="46" t="s">
        <v>122</v>
      </c>
    </row>
    <row r="50" spans="18:19">
      <c r="R50" s="48" t="s">
        <v>40</v>
      </c>
    </row>
    <row r="51" spans="18:19">
      <c r="R51" s="48" t="s">
        <v>42</v>
      </c>
    </row>
    <row r="52" spans="18:19">
      <c r="R52" s="48" t="s">
        <v>44</v>
      </c>
    </row>
    <row r="53" spans="18:19">
      <c r="R53" s="48" t="s">
        <v>106</v>
      </c>
      <c r="S53" s="46" t="s">
        <v>117</v>
      </c>
    </row>
    <row r="54" spans="18:19">
      <c r="R54" s="48" t="s">
        <v>46</v>
      </c>
    </row>
    <row r="55" spans="18:19">
      <c r="R55" s="48" t="s">
        <v>121</v>
      </c>
    </row>
    <row r="56" spans="18:19">
      <c r="R56" s="48" t="s">
        <v>48</v>
      </c>
    </row>
    <row r="57" spans="18:19">
      <c r="R57" s="48" t="s">
        <v>50</v>
      </c>
    </row>
    <row r="58" spans="18:19">
      <c r="R58" s="48" t="s">
        <v>52</v>
      </c>
    </row>
    <row r="59" spans="18:19">
      <c r="R59" s="48" t="s">
        <v>55</v>
      </c>
    </row>
    <row r="60" spans="18:19">
      <c r="R60" s="48" t="s">
        <v>135</v>
      </c>
    </row>
    <row r="61" spans="18:19">
      <c r="R61" s="48" t="s">
        <v>57</v>
      </c>
    </row>
    <row r="62" spans="18:19">
      <c r="R62" s="48" t="s">
        <v>59</v>
      </c>
    </row>
    <row r="63" spans="18:19">
      <c r="R63" s="48" t="s">
        <v>89</v>
      </c>
    </row>
    <row r="64" spans="18:19">
      <c r="R64" s="48" t="s">
        <v>61</v>
      </c>
    </row>
    <row r="65" spans="18:18">
      <c r="R65" s="48" t="s">
        <v>64</v>
      </c>
    </row>
    <row r="66" spans="18:18">
      <c r="R66" s="48" t="s">
        <v>65</v>
      </c>
    </row>
    <row r="67" spans="18:18">
      <c r="R67" s="43" t="s">
        <v>129</v>
      </c>
    </row>
    <row r="68" spans="18:18">
      <c r="R68" s="48"/>
    </row>
    <row r="69" spans="18:18">
      <c r="R69" s="48"/>
    </row>
    <row r="70" spans="18:18">
      <c r="R70" s="48"/>
    </row>
    <row r="71" spans="18:18">
      <c r="R71" s="43"/>
    </row>
    <row r="72" spans="18:18">
      <c r="R72" s="46">
        <v>2</v>
      </c>
    </row>
    <row r="73" spans="18:18">
      <c r="R73" s="46">
        <v>3</v>
      </c>
    </row>
    <row r="74" spans="18:18">
      <c r="R74" s="46">
        <v>4</v>
      </c>
    </row>
    <row r="75" spans="18:18">
      <c r="R75" s="46">
        <v>5</v>
      </c>
    </row>
    <row r="76" spans="18:18">
      <c r="R76" s="46">
        <v>6</v>
      </c>
    </row>
    <row r="77" spans="18:18">
      <c r="R77" s="46">
        <v>7</v>
      </c>
    </row>
    <row r="78" spans="18:18">
      <c r="R78" s="46">
        <v>8</v>
      </c>
    </row>
    <row r="79" spans="18:18">
      <c r="R79" s="46">
        <v>9</v>
      </c>
    </row>
    <row r="80" spans="18:18">
      <c r="R80" s="46">
        <v>10</v>
      </c>
    </row>
    <row r="81" spans="18:18">
      <c r="R81" s="46">
        <v>11</v>
      </c>
    </row>
  </sheetData>
  <sheetProtection password="C6C6" sheet="1" objects="1" scenarios="1" selectLockedCells="1" selectUnlockedCells="1"/>
  <sortState ref="R12:R44">
    <sortCondition ref="R12:R44"/>
  </sortState>
  <dataConsolidate/>
  <printOptions gridLines="1"/>
  <pageMargins left="0.70866141732283472" right="0.70866141732283472" top="0.78740157480314965" bottom="0.78740157480314965" header="0.31496062992125984" footer="0.31496062992125984"/>
  <pageSetup paperSize="9" scale="120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T59"/>
  <sheetViews>
    <sheetView zoomScaleNormal="100" workbookViewId="0">
      <selection activeCell="P19" sqref="P19"/>
    </sheetView>
  </sheetViews>
  <sheetFormatPr baseColWidth="10" defaultRowHeight="15"/>
  <cols>
    <col min="1" max="1" width="14.5703125" style="46" customWidth="1"/>
    <col min="2" max="2" width="22.28515625" style="46" customWidth="1"/>
    <col min="3" max="3" width="11.42578125" style="46"/>
    <col min="4" max="4" width="19.140625" style="46" customWidth="1"/>
    <col min="5" max="16384" width="11.42578125" style="46"/>
  </cols>
  <sheetData>
    <row r="1" spans="1:20">
      <c r="E1" s="46">
        <v>5</v>
      </c>
      <c r="F1" s="46">
        <v>6</v>
      </c>
      <c r="G1" s="46">
        <v>7</v>
      </c>
      <c r="H1" s="46">
        <v>8</v>
      </c>
      <c r="I1" s="46">
        <v>9</v>
      </c>
      <c r="J1" s="46">
        <v>10</v>
      </c>
      <c r="K1" s="46">
        <v>11</v>
      </c>
      <c r="L1" s="46">
        <v>12</v>
      </c>
      <c r="M1" s="46">
        <v>13</v>
      </c>
      <c r="N1" s="46">
        <v>14</v>
      </c>
      <c r="O1" s="46">
        <v>15</v>
      </c>
      <c r="P1" s="46">
        <v>16</v>
      </c>
    </row>
    <row r="4" spans="1:20">
      <c r="D4" s="46" t="str">
        <f>Herstellergrafiken!H4</f>
        <v>VW</v>
      </c>
      <c r="E4" s="47" t="s">
        <v>0</v>
      </c>
      <c r="F4" s="47" t="s">
        <v>1</v>
      </c>
      <c r="G4" s="47" t="s">
        <v>2</v>
      </c>
      <c r="H4" s="47" t="s">
        <v>3</v>
      </c>
      <c r="I4" s="47" t="s">
        <v>4</v>
      </c>
      <c r="J4" s="47" t="s">
        <v>5</v>
      </c>
      <c r="K4" s="47" t="s">
        <v>6</v>
      </c>
      <c r="L4" s="47" t="s">
        <v>7</v>
      </c>
      <c r="M4" s="47" t="s">
        <v>8</v>
      </c>
      <c r="N4" s="47" t="s">
        <v>9</v>
      </c>
      <c r="O4" s="47" t="s">
        <v>10</v>
      </c>
      <c r="P4" s="47" t="s">
        <v>11</v>
      </c>
      <c r="T4" s="48"/>
    </row>
    <row r="5" spans="1:20">
      <c r="A5" s="46" t="s">
        <v>72</v>
      </c>
      <c r="B5" s="46" t="str">
        <f>$D$4&amp;C5</f>
        <v>VW2015</v>
      </c>
      <c r="C5" s="49">
        <v>2015</v>
      </c>
      <c r="E5" s="54">
        <f>VLOOKUP($B5,Übersicht_NZ!$A$3:$P$200,E$1,FALSE)/VLOOKUP($A5,Übersicht_NZ!$A$3:$P$200,TabelleP!E$1,FALSE)</f>
        <v>0.2445951253211695</v>
      </c>
      <c r="F5" s="54">
        <f>VLOOKUP($B5,Übersicht_NZ!$A$3:$P$200,F$1,FALSE)/VLOOKUP($A5,Übersicht_NZ!$A$3:$P$200,TabelleP!F$1,FALSE)</f>
        <v>0.22460067904718392</v>
      </c>
      <c r="G5" s="54">
        <f>VLOOKUP($B5,Übersicht_NZ!$A$3:$P$200,G$1,FALSE)/VLOOKUP($A5,Übersicht_NZ!$A$3:$P$200,TabelleP!G$1,FALSE)</f>
        <v>0.20809561693789294</v>
      </c>
      <c r="H5" s="54">
        <f>VLOOKUP($B5,Übersicht_NZ!$A$3:$P$200,H$1,FALSE)/VLOOKUP($A5,Übersicht_NZ!$A$3:$P$200,TabelleP!H$1,FALSE)</f>
        <v>0.21503800682921806</v>
      </c>
      <c r="I5" s="54">
        <f>VLOOKUP($B5,Übersicht_NZ!$A$3:$P$200,I$1,FALSE)/VLOOKUP($A5,Übersicht_NZ!$A$3:$P$200,TabelleP!I$1,FALSE)</f>
        <v>0.21758293191879399</v>
      </c>
      <c r="J5" s="54">
        <f>VLOOKUP($B5,Übersicht_NZ!$A$3:$P$200,J$1,FALSE)/VLOOKUP($A5,Übersicht_NZ!$A$3:$P$200,TabelleP!J$1,FALSE)</f>
        <v>0.20286471539425718</v>
      </c>
      <c r="K5" s="54">
        <f>VLOOKUP($B5,Übersicht_NZ!$A$3:$P$200,K$1,FALSE)/VLOOKUP($A5,Übersicht_NZ!$A$3:$P$200,TabelleP!K$1,FALSE)</f>
        <v>0.22450343905498352</v>
      </c>
      <c r="L5" s="54">
        <f>VLOOKUP($B5,Übersicht_NZ!$A$3:$P$200,L$1,FALSE)/VLOOKUP($A5,Übersicht_NZ!$A$3:$P$200,TabelleP!L$1,FALSE)</f>
        <v>0.18568007281918042</v>
      </c>
      <c r="M5" s="54">
        <f>VLOOKUP($B5,Übersicht_NZ!$A$3:$P$200,M$1,FALSE)/VLOOKUP($A5,Übersicht_NZ!$A$3:$P$200,TabelleP!M$1,FALSE)</f>
        <v>0.20934457334326681</v>
      </c>
      <c r="N5" s="54">
        <f>VLOOKUP($B5,Übersicht_NZ!$A$3:$P$200,N$1,FALSE)/VLOOKUP($A5,Übersicht_NZ!$A$3:$P$200,TabelleP!N$1,FALSE)</f>
        <v>0.22105312315893841</v>
      </c>
      <c r="O5" s="54">
        <f>VLOOKUP($B5,Übersicht_NZ!$A$3:$P$200,O$1,FALSE)/VLOOKUP($A5,Übersicht_NZ!$A$3:$P$200,TabelleP!O$1,FALSE)</f>
        <v>0.21265745639316094</v>
      </c>
      <c r="P5" s="54">
        <f>VLOOKUP($B5,Übersicht_NZ!$A$3:$P$200,P$1,FALSE)/VLOOKUP($A5,Übersicht_NZ!$A$3:$P$200,TabelleP!P$1,FALSE)</f>
        <v>0.20572456590729923</v>
      </c>
      <c r="T5" s="48"/>
    </row>
    <row r="6" spans="1:20">
      <c r="A6" s="46" t="s">
        <v>73</v>
      </c>
      <c r="B6" s="46" t="str">
        <f t="shared" ref="B6:B11" si="0">$D$4&amp;C6</f>
        <v>VW2016</v>
      </c>
      <c r="C6" s="49">
        <v>2016</v>
      </c>
      <c r="E6" s="54">
        <f>VLOOKUP($B6,Übersicht_NZ!$A$3:$P$200,E$1,FALSE)/VLOOKUP($A6,Übersicht_NZ!$A$3:$P$200,TabelleP!E$1,FALSE)</f>
        <v>0.21590914294873262</v>
      </c>
      <c r="F6" s="54">
        <f>VLOOKUP($B6,Übersicht_NZ!$A$3:$P$200,F$1,FALSE)/VLOOKUP($A6,Übersicht_NZ!$A$3:$P$200,TabelleP!F$1,FALSE)</f>
        <v>0.20890200123128094</v>
      </c>
      <c r="G6" s="54">
        <f>VLOOKUP($B6,Übersicht_NZ!$A$3:$P$200,G$1,FALSE)/VLOOKUP($A6,Übersicht_NZ!$A$3:$P$200,TabelleP!G$1,FALSE)</f>
        <v>0.19514234484210918</v>
      </c>
      <c r="H6" s="54">
        <f>VLOOKUP($B6,Übersicht_NZ!$A$3:$P$200,H$1,FALSE)/VLOOKUP($A6,Übersicht_NZ!$A$3:$P$200,TabelleP!H$1,FALSE)</f>
        <v>0.20440869711098661</v>
      </c>
      <c r="I6" s="54">
        <f>VLOOKUP($B6,Übersicht_NZ!$A$3:$P$200,I$1,FALSE)/VLOOKUP($A6,Übersicht_NZ!$A$3:$P$200,TabelleP!I$1,FALSE)</f>
        <v>0.19332870968978605</v>
      </c>
      <c r="J6" s="54">
        <f>VLOOKUP($B6,Übersicht_NZ!$A$3:$P$200,J$1,FALSE)/VLOOKUP($A6,Übersicht_NZ!$A$3:$P$200,TabelleP!J$1,FALSE)</f>
        <v>0.18765884386697018</v>
      </c>
      <c r="K6" s="54">
        <f>VLOOKUP($B6,Übersicht_NZ!$A$3:$P$200,K$1,FALSE)/VLOOKUP($A6,Übersicht_NZ!$A$3:$P$200,TabelleP!K$1,FALSE)</f>
        <v>0.20424863554538739</v>
      </c>
      <c r="L6" s="54">
        <f>VLOOKUP($B6,Übersicht_NZ!$A$3:$P$200,L$1,FALSE)/VLOOKUP($A6,Übersicht_NZ!$A$3:$P$200,TabelleP!L$1,FALSE)</f>
        <v>0.19933000375393756</v>
      </c>
      <c r="M6" s="54">
        <f>VLOOKUP($B6,Übersicht_NZ!$A$3:$P$200,M$1,FALSE)/VLOOKUP($A6,Übersicht_NZ!$A$3:$P$200,TabelleP!M$1,FALSE)</f>
        <v>0.19464970033758164</v>
      </c>
      <c r="N6" s="54">
        <f>VLOOKUP($B6,Übersicht_NZ!$A$3:$P$200,N$1,FALSE)/VLOOKUP($A6,Übersicht_NZ!$A$3:$P$200,TabelleP!N$1,FALSE)</f>
        <v>0.18818608121070021</v>
      </c>
      <c r="O6" s="54">
        <f>VLOOKUP($B6,Übersicht_NZ!$A$3:$P$200,O$1,FALSE)/VLOOKUP($A6,Übersicht_NZ!$A$3:$P$200,TabelleP!O$1,FALSE)</f>
        <v>0.19460022345399125</v>
      </c>
      <c r="P6" s="54">
        <f>VLOOKUP($B6,Übersicht_NZ!$A$3:$P$200,P$1,FALSE)/VLOOKUP($A6,Übersicht_NZ!$A$3:$P$200,TabelleP!P$1,FALSE)</f>
        <v>0.16668810640346465</v>
      </c>
      <c r="T6" s="48"/>
    </row>
    <row r="7" spans="1:20">
      <c r="A7" s="46" t="s">
        <v>74</v>
      </c>
      <c r="B7" s="46" t="str">
        <f t="shared" si="0"/>
        <v>VW2017</v>
      </c>
      <c r="C7" s="49">
        <v>2017</v>
      </c>
      <c r="E7" s="54">
        <f>VLOOKUP($B7,Übersicht_NZ!$A$3:$P$200,E$1,FALSE)/VLOOKUP($A7,Übersicht_NZ!$A$3:$P$200,TabelleP!E$1,FALSE)</f>
        <v>0.20519969013956146</v>
      </c>
      <c r="F7" s="54">
        <f>VLOOKUP($B7,Übersicht_NZ!$A$3:$P$200,F$1,FALSE)/VLOOKUP($A7,Übersicht_NZ!$A$3:$P$200,TabelleP!F$1,FALSE)</f>
        <v>0.17469889409774961</v>
      </c>
      <c r="G7" s="54">
        <f>VLOOKUP($B7,Übersicht_NZ!$A$3:$P$200,G$1,FALSE)/VLOOKUP($A7,Übersicht_NZ!$A$3:$P$200,TabelleP!G$1,FALSE)</f>
        <v>0.17622183978670106</v>
      </c>
      <c r="H7" s="54">
        <f>VLOOKUP($B7,Übersicht_NZ!$A$3:$P$200,H$1,FALSE)/VLOOKUP($A7,Übersicht_NZ!$A$3:$P$200,TabelleP!H$1,FALSE)</f>
        <v>0.19438109096413103</v>
      </c>
      <c r="I7" s="54">
        <f>VLOOKUP($B7,Übersicht_NZ!$A$3:$P$200,I$1,FALSE)/VLOOKUP($A7,Übersicht_NZ!$A$3:$P$200,TabelleP!I$1,FALSE)</f>
        <v>0.18625907541858053</v>
      </c>
      <c r="J7" s="54">
        <f>VLOOKUP($B7,Übersicht_NZ!$A$3:$P$200,J$1,FALSE)/VLOOKUP($A7,Übersicht_NZ!$A$3:$P$200,TabelleP!J$1,FALSE)</f>
        <v>0.18479186311578216</v>
      </c>
      <c r="K7" s="54">
        <f>VLOOKUP($B7,Übersicht_NZ!$A$3:$P$200,K$1,FALSE)/VLOOKUP($A7,Übersicht_NZ!$A$3:$P$200,TabelleP!K$1,FALSE)</f>
        <v>0.17474918750883142</v>
      </c>
      <c r="L7" s="54">
        <f>VLOOKUP($B7,Übersicht_NZ!$A$3:$P$200,L$1,FALSE)/VLOOKUP($A7,Übersicht_NZ!$A$3:$P$200,TabelleP!L$1,FALSE)</f>
        <v>0.17159807631661936</v>
      </c>
      <c r="M7" s="54">
        <f>VLOOKUP($B7,Übersicht_NZ!$A$3:$P$200,M$1,FALSE)/VLOOKUP($A7,Übersicht_NZ!$A$3:$P$200,TabelleP!M$1,FALSE)</f>
        <v>0.18493585848941968</v>
      </c>
      <c r="N7" s="54">
        <f>VLOOKUP($B7,Übersicht_NZ!$A$3:$P$200,N$1,FALSE)/VLOOKUP($A7,Übersicht_NZ!$A$3:$P$200,TabelleP!N$1,FALSE)</f>
        <v>0.18446061094720639</v>
      </c>
      <c r="O7" s="54">
        <f>VLOOKUP($B7,Übersicht_NZ!$A$3:$P$200,O$1,FALSE)/VLOOKUP($A7,Übersicht_NZ!$A$3:$P$200,TabelleP!O$1,FALSE)</f>
        <v>0.19233997277257167</v>
      </c>
      <c r="P7" s="54">
        <f>VLOOKUP($B7,Übersicht_NZ!$A$3:$P$200,P$1,FALSE)/VLOOKUP($A7,Übersicht_NZ!$A$3:$P$200,TabelleP!P$1,FALSE)</f>
        <v>0.18344949793266391</v>
      </c>
      <c r="T7" s="48"/>
    </row>
    <row r="8" spans="1:20">
      <c r="A8" s="46" t="s">
        <v>75</v>
      </c>
      <c r="B8" s="46" t="str">
        <f t="shared" si="0"/>
        <v>VW2018</v>
      </c>
      <c r="C8" s="49">
        <v>2018</v>
      </c>
      <c r="E8" s="54">
        <f>VLOOKUP($B8,Übersicht_NZ!$A$3:$P$200,E$1,FALSE)/VLOOKUP($A8,Übersicht_NZ!$A$3:$P$200,TabelleP!E$1,FALSE)</f>
        <v>0.2017154797738922</v>
      </c>
      <c r="F8" s="54">
        <f>VLOOKUP($B8,Übersicht_NZ!$A$3:$P$200,F$1,FALSE)/VLOOKUP($A8,Übersicht_NZ!$A$3:$P$200,TabelleP!F$1,FALSE)</f>
        <v>0.18270174862177124</v>
      </c>
      <c r="G8" s="54">
        <f>VLOOKUP($B8,Übersicht_NZ!$A$3:$P$200,G$1,FALSE)/VLOOKUP($A8,Übersicht_NZ!$A$3:$P$200,TabelleP!G$1,FALSE)</f>
        <v>0.18563579164903737</v>
      </c>
      <c r="H8" s="54">
        <f>VLOOKUP($B8,Übersicht_NZ!$A$3:$P$200,H$1,FALSE)/VLOOKUP($A8,Übersicht_NZ!$A$3:$P$200,TabelleP!H$1,FALSE)</f>
        <v>0.20623457674611134</v>
      </c>
      <c r="I8" s="54">
        <f>VLOOKUP($B8,Übersicht_NZ!$A$3:$P$200,I$1,FALSE)/VLOOKUP($A8,Übersicht_NZ!$A$3:$P$200,TabelleP!I$1,FALSE)</f>
        <v>0.20925597511284777</v>
      </c>
      <c r="J8" s="54">
        <f>VLOOKUP($B8,Übersicht_NZ!$A$3:$P$200,J$1,FALSE)/VLOOKUP($A8,Übersicht_NZ!$A$3:$P$200,TabelleP!J$1,FALSE)</f>
        <v>0.19451345998335814</v>
      </c>
      <c r="K8" s="54">
        <f>VLOOKUP($B8,Übersicht_NZ!$A$3:$P$200,K$1,FALSE)/VLOOKUP($A8,Übersicht_NZ!$A$3:$P$200,TabelleP!K$1,FALSE)</f>
        <v>0.20880106214291108</v>
      </c>
      <c r="L8" s="54">
        <f>VLOOKUP($B8,Übersicht_NZ!$A$3:$P$200,L$1,FALSE)/VLOOKUP($A8,Übersicht_NZ!$A$3:$P$200,TabelleP!L$1,FALSE)</f>
        <v>0.20108089315908409</v>
      </c>
      <c r="M8" s="54">
        <f>VLOOKUP($B8,Übersicht_NZ!$A$3:$P$200,M$1,FALSE)/VLOOKUP($A8,Übersicht_NZ!$A$3:$P$200,TabelleP!M$1,FALSE)</f>
        <v>0.10132211418349706</v>
      </c>
      <c r="N8" s="54">
        <f>VLOOKUP($B8,Übersicht_NZ!$A$3:$P$200,N$1,FALSE)/VLOOKUP($A8,Übersicht_NZ!$A$3:$P$200,TabelleP!N$1,FALSE)</f>
        <v>0.16154583023259497</v>
      </c>
      <c r="O8" s="54">
        <f>VLOOKUP($B8,Übersicht_NZ!$A$3:$P$200,O$1,FALSE)/VLOOKUP($A8,Übersicht_NZ!$A$3:$P$200,TabelleP!O$1,FALSE)</f>
        <v>0.18062961631838753</v>
      </c>
      <c r="P8" s="54">
        <f>VLOOKUP($B8,Übersicht_NZ!$A$3:$P$200,P$1,FALSE)/VLOOKUP($A8,Übersicht_NZ!$A$3:$P$200,TabelleP!P$1,FALSE)</f>
        <v>0.17517653907482558</v>
      </c>
      <c r="T8" s="48"/>
    </row>
    <row r="9" spans="1:20">
      <c r="A9" s="46" t="s">
        <v>77</v>
      </c>
      <c r="B9" s="46" t="str">
        <f t="shared" si="0"/>
        <v>VW2019</v>
      </c>
      <c r="C9" s="49">
        <v>2019</v>
      </c>
      <c r="E9" s="54">
        <f>VLOOKUP($B9,Übersicht_NZ!$A$3:$P$220,E$1,FALSE)/VLOOKUP($A9,Übersicht_NZ!$A$3:$P$200,TabelleP!E$1,FALSE)</f>
        <v>0.19127819888446454</v>
      </c>
      <c r="F9" s="54">
        <f>VLOOKUP($B9,Übersicht_NZ!$A$3:$P$200,F$1,FALSE)/VLOOKUP($A9,Übersicht_NZ!$A$3:$P$200,TabelleP!F$1,FALSE)</f>
        <v>0.18583537585497661</v>
      </c>
      <c r="G9" s="54">
        <f>VLOOKUP($B9,Übersicht_NZ!$A$3:$P$200,G$1,FALSE)/VLOOKUP($A9,Übersicht_NZ!$A$3:$P$200,TabelleP!G$1,FALSE)</f>
        <v>0.18125276754369463</v>
      </c>
      <c r="H9" s="54">
        <f>VLOOKUP($B9,Übersicht_NZ!$A$3:$P$200,H$1,FALSE)/VLOOKUP($A9,Übersicht_NZ!$A$3:$P$200,TabelleP!H$1,FALSE)</f>
        <v>0.185140723814428</v>
      </c>
      <c r="I9" s="54">
        <f>VLOOKUP($B9,Übersicht_NZ!$A$3:$P$200,I$1,FALSE)/VLOOKUP($A9,Übersicht_NZ!$A$3:$P$200,TabelleP!I$1,FALSE)</f>
        <v>0.18292177485719091</v>
      </c>
      <c r="J9" s="54">
        <f>VLOOKUP($B9,Übersicht_NZ!$A$3:$P$200,J$1,FALSE)/VLOOKUP($A9,Übersicht_NZ!$A$3:$P$200,TabelleP!J$1,FALSE)</f>
        <v>0.19170066814049092</v>
      </c>
      <c r="K9" s="54">
        <f>VLOOKUP($B9,Übersicht_NZ!$A$3:$P$200,K$1,FALSE)/VLOOKUP($A9,Übersicht_NZ!$A$3:$P$200,TabelleP!K$1,FALSE)</f>
        <v>0.1856527278627835</v>
      </c>
      <c r="L9" s="54">
        <f>VLOOKUP($B9,Übersicht_NZ!$A$3:$P$200,L$1,FALSE)/VLOOKUP($A9,Übersicht_NZ!$A$3:$P$200,TabelleP!L$1,FALSE)</f>
        <v>0.16814131086094572</v>
      </c>
      <c r="M9" s="54">
        <f>VLOOKUP($B9,Übersicht_NZ!$A$3:$P$200,M$1,FALSE)/VLOOKUP($A9,Übersicht_NZ!$A$3:$P$200,TabelleP!M$1,FALSE)</f>
        <v>0.16249560546475786</v>
      </c>
      <c r="N9" s="54">
        <f>VLOOKUP($B9,Übersicht_NZ!$A$3:$P$200,N$1,FALSE)/VLOOKUP($A9,Übersicht_NZ!$A$3:$P$200,TabelleP!N$1,FALSE)</f>
        <v>0.19985382634147714</v>
      </c>
      <c r="O9" s="54">
        <f>VLOOKUP($B9,Übersicht_NZ!$A$3:$P$200,O$1,FALSE)/VLOOKUP($A9,Übersicht_NZ!$A$3:$P$200,TabelleP!O$1,FALSE)</f>
        <v>0.2094160674228672</v>
      </c>
      <c r="P9" s="54">
        <f>VLOOKUP($B9,Übersicht_NZ!$A$3:$P$200,P$1,FALSE)/VLOOKUP($A9,Übersicht_NZ!$A$3:$P$200,TabelleP!P$1,FALSE)</f>
        <v>0.17474063095490155</v>
      </c>
      <c r="T9" s="48"/>
    </row>
    <row r="10" spans="1:20">
      <c r="A10" s="46" t="s">
        <v>98</v>
      </c>
      <c r="B10" s="46" t="str">
        <f t="shared" si="0"/>
        <v>VW2020</v>
      </c>
      <c r="C10" s="49">
        <v>2020</v>
      </c>
      <c r="E10" s="54">
        <f>VLOOKUP($B10,Übersicht_NZ!$A$3:$P$220,E$1,FALSE)/VLOOKUP($A10,Übersicht_NZ!$A$3:$P$2062,TabelleP!E$1,FALSE)</f>
        <v>0.19790499390986602</v>
      </c>
      <c r="F10" s="54">
        <f>VLOOKUP($B10,Übersicht_NZ!$A$3:$P$220,F$1,FALSE)/VLOOKUP($A10,Übersicht_NZ!$A$3:$P$2062,TabelleP!F$1,FALSE)</f>
        <v>0.18506478622006059</v>
      </c>
      <c r="G10" s="54">
        <f>VLOOKUP($B10,Übersicht_NZ!$A$3:$P$220,G$1,FALSE)/VLOOKUP($A10,Übersicht_NZ!$A$3:$P$2062,TabelleP!G$1,FALSE)</f>
        <v>0.18893263728447976</v>
      </c>
      <c r="H10" s="54">
        <f>VLOOKUP($B10,Übersicht_NZ!$A$3:$P$220,H$1,FALSE)/VLOOKUP($A10,Übersicht_NZ!$A$3:$P$2062,TabelleP!H$1,FALSE)</f>
        <v>0.1716401853690831</v>
      </c>
      <c r="I10" s="54">
        <f>VLOOKUP($B10,Übersicht_NZ!$A$3:$P$220,I$1,FALSE)/VLOOKUP($A10,Übersicht_NZ!$A$3:$P$2062,TabelleP!I$1,FALSE)</f>
        <v>0.17584508885029854</v>
      </c>
      <c r="J10" s="54">
        <f>VLOOKUP($B10,Übersicht_NZ!$A$3:$P$220,J$1,FALSE)/VLOOKUP($A10,Übersicht_NZ!$A$3:$P$2062,TabelleP!J$1,FALSE)</f>
        <v>0.17762584441054696</v>
      </c>
      <c r="K10" s="54">
        <f>VLOOKUP($B10,Übersicht_NZ!$A$3:$P$220,K$1,FALSE)/VLOOKUP($A10,Übersicht_NZ!$A$3:$P$2062,TabelleP!K$1,FALSE)</f>
        <v>0.18960557316043158</v>
      </c>
      <c r="L10" s="54">
        <f>VLOOKUP($B10,Übersicht_NZ!$A$3:$P$220,L$1,FALSE)/VLOOKUP($A10,Übersicht_NZ!$A$3:$P$2062,TabelleP!L$1,FALSE)</f>
        <v>0.1746387087522506</v>
      </c>
      <c r="M10" s="54">
        <f>VLOOKUP($B10,Übersicht_NZ!$A$3:$P$220,M$1,FALSE)/VLOOKUP($A10,Übersicht_NZ!$A$3:$P$2062,TabelleP!M$1,FALSE)</f>
        <v>0.15231480957821036</v>
      </c>
      <c r="N10" s="54">
        <f>VLOOKUP($B10,Übersicht_NZ!$A$3:$P$220,N$1,FALSE)/VLOOKUP($A10,Übersicht_NZ!$A$3:$P$2062,TabelleP!N$1,FALSE)</f>
        <v>0.17208707159600881</v>
      </c>
      <c r="O10" s="54">
        <f>VLOOKUP($B10,Übersicht_NZ!$A$3:$P$220,O$1,FALSE)/VLOOKUP($A10,Übersicht_NZ!$A$3:$P$2062,TabelleP!O$1,FALSE)</f>
        <v>0.17607099775977941</v>
      </c>
      <c r="P10" s="54">
        <f>VLOOKUP($B10,Übersicht_NZ!$A$3:$P$220,P$1,FALSE)/VLOOKUP($A10,Übersicht_NZ!$A$3:$P$2062,TabelleP!P$1,FALSE)</f>
        <v>0.19313153111492193</v>
      </c>
      <c r="T10" s="48"/>
    </row>
    <row r="11" spans="1:20">
      <c r="A11" s="46" t="s">
        <v>99</v>
      </c>
      <c r="B11" s="46" t="str">
        <f t="shared" si="0"/>
        <v>VW2021</v>
      </c>
      <c r="C11" s="49">
        <v>2021</v>
      </c>
      <c r="E11" s="54">
        <f>VLOOKUP($B11,Übersicht_NZ!$A$3:$P$263,E$1,FALSE)/VLOOKUP($A11,Übersicht_NZ!$A$3:$P$263,TabelleP!E$1,FALSE)</f>
        <v>0.20140320699364964</v>
      </c>
      <c r="F11" s="54">
        <f>VLOOKUP($B11,Übersicht_NZ!$A$3:$P$263,F$1,FALSE)/VLOOKUP($A11,Übersicht_NZ!$A$3:$P$263,TabelleP!F$1,FALSE)</f>
        <v>0.20640703065104529</v>
      </c>
      <c r="G11" s="54">
        <f>VLOOKUP($B11,Übersicht_NZ!$A$3:$P$263,G$1,FALSE)/VLOOKUP($A11,Übersicht_NZ!$A$3:$P$263,TabelleP!G$1,FALSE)</f>
        <v>0.19343319115167146</v>
      </c>
      <c r="H11" s="54">
        <f>VLOOKUP($B11,Übersicht_NZ!$A$3:$P$263,H$1,FALSE)/VLOOKUP($A11,Übersicht_NZ!$A$3:$P$263,TabelleP!H$1,FALSE)</f>
        <v>0.18824297844546048</v>
      </c>
      <c r="I11" s="54">
        <f>VLOOKUP($B11,Übersicht_NZ!$A$3:$P$263,I$1,FALSE)/VLOOKUP($A11,Übersicht_NZ!$A$3:$P$263,TabelleP!I$1,FALSE)</f>
        <v>0.19616710386541505</v>
      </c>
      <c r="J11" s="54">
        <f>VLOOKUP($B11,Übersicht_NZ!$A$3:$P$263,J$1,FALSE)/VLOOKUP($A11,Übersicht_NZ!$A$3:$P$263,TabelleP!J$1,FALSE)</f>
        <v>0.20849382824126761</v>
      </c>
      <c r="K11" s="54">
        <f>VLOOKUP($B11,Übersicht_NZ!$A$3:$P$263,K$1,FALSE)/VLOOKUP($A11,Übersicht_NZ!$A$3:$P$263,TabelleP!K$1,FALSE)</f>
        <v>0.21069997842575711</v>
      </c>
      <c r="L11" s="54">
        <f>VLOOKUP($B11,Übersicht_NZ!$A$3:$P$263,L$1,FALSE)/VLOOKUP($A11,Übersicht_NZ!$A$3:$P$263,TabelleP!L$1,FALSE)</f>
        <v>0.18738586807513438</v>
      </c>
      <c r="M11" s="54">
        <f>VLOOKUP($B11,Übersicht_NZ!$A$3:$P$263,M$1,FALSE)/VLOOKUP($A11,Übersicht_NZ!$A$3:$P$263,TabelleP!M$1,FALSE)</f>
        <v>0.15739292894421542</v>
      </c>
      <c r="N11" s="54">
        <f>VLOOKUP($B11,Übersicht_NZ!$A$3:$P$263,N$1,FALSE)/VLOOKUP($A11,Übersicht_NZ!$A$3:$P$263,TabelleP!N$1,FALSE)</f>
        <v>0.15788295472988476</v>
      </c>
      <c r="O11" s="54">
        <f>VLOOKUP($B11,Übersicht_NZ!$A$3:$P$263,O$1,FALSE)/VLOOKUP($A11,Übersicht_NZ!$A$3:$P$263,TabelleP!O$1,FALSE)</f>
        <v>0.14910369316748884</v>
      </c>
      <c r="P11" s="54">
        <f>VLOOKUP($B11,Übersicht_NZ!$A$3:$P$263,P$1,FALSE)/VLOOKUP($A11,Übersicht_NZ!$A$3:$P$263,TabelleP!P$1,FALSE)</f>
        <v>0.16988534024513466</v>
      </c>
      <c r="T11" s="48"/>
    </row>
    <row r="12" spans="1:20">
      <c r="A12" s="46" t="s">
        <v>100</v>
      </c>
      <c r="B12" s="46" t="str">
        <f>$D$4&amp;C12</f>
        <v>VW2022</v>
      </c>
      <c r="C12" s="49">
        <v>2022</v>
      </c>
      <c r="E12" s="54">
        <f>VLOOKUP($B12,Übersicht_NZ!$A$3:$P$401,E$1,FALSE)/VLOOKUP($A12,Übersicht_NZ!$A$3:$P$401,TabelleP!E$1,FALSE)</f>
        <v>0.1987540192926045</v>
      </c>
      <c r="F12" s="54">
        <f>VLOOKUP($B12,Übersicht_NZ!$A$3:$P$401,F$1,FALSE)/VLOOKUP($A12,Übersicht_NZ!$A$3:$P$401,TabelleP!F$1,FALSE)</f>
        <v>0.18397402649218003</v>
      </c>
      <c r="G12" s="54">
        <f>VLOOKUP($B12,Übersicht_NZ!$A$3:$P$401,G$1,FALSE)/VLOOKUP($A12,Übersicht_NZ!$A$3:$P$401,TabelleP!G$1,FALSE)</f>
        <v>0.15971076948576637</v>
      </c>
      <c r="H12" s="54">
        <f>VLOOKUP($B12,Übersicht_NZ!$A$3:$P$401,H$1,FALSE)/VLOOKUP($A12,Übersicht_NZ!$A$3:$P$401,TabelleP!H$1,FALSE)</f>
        <v>0.16571805795943728</v>
      </c>
      <c r="I12" s="54">
        <f>VLOOKUP($B12,Übersicht_NZ!$A$3:$P$401,I$1,FALSE)/VLOOKUP($A12,Übersicht_NZ!$A$3:$P$401,TabelleP!I$1,FALSE)</f>
        <v>0.18717271801504834</v>
      </c>
      <c r="J12" s="54">
        <f>VLOOKUP($B12,Übersicht_NZ!$A$3:$P$401,J$1,FALSE)/VLOOKUP($A12,Übersicht_NZ!$A$3:$P$401,TabelleP!J$1,FALSE)</f>
        <v>0.19351793300617212</v>
      </c>
      <c r="K12" s="54">
        <f>VLOOKUP($B12,Übersicht_NZ!$A$3:$P$401,K$1,FALSE)/VLOOKUP($A12,Übersicht_NZ!$A$3:$P$401,TabelleP!K$1,FALSE)</f>
        <v>0.19393330128065037</v>
      </c>
      <c r="L12" s="54">
        <f>VLOOKUP($B12,Übersicht_NZ!$A$3:$P$401,L$1,FALSE)/VLOOKUP($A12,Übersicht_NZ!$A$3:$P$401,TabelleP!L$1,FALSE)</f>
        <v>0.19102533850780437</v>
      </c>
      <c r="M12" s="54">
        <f>VLOOKUP($B12,Übersicht_NZ!$A$3:$P$401,M$1,FALSE)/VLOOKUP($A12,Übersicht_NZ!$A$3:$P$401,TabelleP!M$1,FALSE)</f>
        <v>0.17957351789908191</v>
      </c>
      <c r="N12" s="54">
        <f>VLOOKUP($B12,Übersicht_NZ!$A$3:$P$401,N$1,FALSE)/VLOOKUP($A12,Übersicht_NZ!$A$3:$P$401,TabelleP!N$1,FALSE)</f>
        <v>0.19727092339989072</v>
      </c>
      <c r="O12" s="54">
        <f>VLOOKUP($B12,Übersicht_NZ!$A$3:$P$401,O$1,FALSE)/VLOOKUP($A12,Übersicht_NZ!$A$3:$P$401,TabelleP!O$1,FALSE)</f>
        <v>0.17967310526962291</v>
      </c>
      <c r="P12" s="54">
        <f>VLOOKUP($B12,Übersicht_NZ!$A$3:$P$401,P$1,FALSE)/VLOOKUP($A12,Übersicht_NZ!$A$3:$P$401,TabelleP!P$1,FALSE)</f>
        <v>0.16070349136861395</v>
      </c>
      <c r="R12" s="53"/>
      <c r="T12" s="48"/>
    </row>
    <row r="13" spans="1:20">
      <c r="A13" s="46" t="s">
        <v>101</v>
      </c>
      <c r="B13" s="46" t="str">
        <f>$D$4&amp;C13</f>
        <v>VW2023</v>
      </c>
      <c r="C13" s="49">
        <v>2023</v>
      </c>
      <c r="E13" s="54">
        <f>VLOOKUP($B13,Übersicht_NZ!$A$3:$P$401,E$1,FALSE)/VLOOKUP($A13,Übersicht_NZ!$A$3:$P$401,TabelleP!E$1,FALSE)</f>
        <v>0.2068430712926855</v>
      </c>
      <c r="F13" s="54">
        <f>VLOOKUP($B13,Übersicht_NZ!$A$3:$P$401,F$1,FALSE)/VLOOKUP($A13,Übersicht_NZ!$A$3:$P$401,TabelleP!F$1,FALSE)</f>
        <v>0.19164444013384413</v>
      </c>
      <c r="G13" s="54">
        <f>VLOOKUP($B13,Übersicht_NZ!$A$3:$P$401,G$1,FALSE)/VLOOKUP($A13,Übersicht_NZ!$A$3:$P$401,TabelleP!G$1,FALSE)</f>
        <v>0.177330902292784</v>
      </c>
      <c r="H13" s="54">
        <f>VLOOKUP($B13,Übersicht_NZ!$A$3:$P$401,H$1,FALSE)/VLOOKUP($A13,Übersicht_NZ!$A$3:$P$401,TabelleP!H$1,FALSE)</f>
        <v>0.18201796528157599</v>
      </c>
      <c r="I13" s="54">
        <f>VLOOKUP($B13,Übersicht_NZ!$A$3:$P$401,I$1,FALSE)/VLOOKUP($A13,Übersicht_NZ!$A$3:$P$401,TabelleP!I$1,FALSE)</f>
        <v>0.17747787144789162</v>
      </c>
      <c r="J13" s="54">
        <f>VLOOKUP($B13,Übersicht_NZ!$A$3:$P$401,J$1,FALSE)/VLOOKUP($A13,Übersicht_NZ!$A$3:$P$401,TabelleP!J$1,FALSE)</f>
        <v>0.189941421936967</v>
      </c>
      <c r="K13" s="54">
        <f>VLOOKUP($B13,Übersicht_NZ!$A$3:$P$401,K$1,FALSE)/VLOOKUP($A13,Übersicht_NZ!$A$3:$P$401,TabelleP!K$1,FALSE)</f>
        <v>0.17778499406026874</v>
      </c>
      <c r="L13" s="54">
        <f>VLOOKUP($B13,Übersicht_NZ!$A$3:$P$401,L$1,FALSE)/VLOOKUP($A13,Übersicht_NZ!$A$3:$P$401,TabelleP!L$1,FALSE)</f>
        <v>0.16850817615583522</v>
      </c>
      <c r="M13" s="54">
        <f>VLOOKUP($B13,Übersicht_NZ!$A$3:$P$401,M$1,FALSE)/VLOOKUP($A13,Übersicht_NZ!$A$3:$P$401,TabelleP!M$1,FALSE)</f>
        <v>0.18727672804696618</v>
      </c>
      <c r="N13" s="54">
        <f>VLOOKUP($B13,Übersicht_NZ!$A$3:$P$401,N$1,FALSE)/VLOOKUP($A13,Übersicht_NZ!$A$3:$P$401,TabelleP!N$1,FALSE)</f>
        <v>0.15896126672116698</v>
      </c>
      <c r="O13" s="54">
        <f>VLOOKUP($B13,Übersicht_NZ!$A$3:$P$401,O$1,FALSE)/VLOOKUP($A13,Übersicht_NZ!$A$3:$P$401,TabelleP!O$1,FALSE)</f>
        <v>0.19242493925543649</v>
      </c>
      <c r="P13" s="54">
        <f>VLOOKUP($B13,Übersicht_NZ!$A$3:$P$401,P$1,FALSE)/VLOOKUP($A13,Übersicht_NZ!$A$3:$P$401,TabelleP!P$1,FALSE)</f>
        <v>0.18672664056589341</v>
      </c>
      <c r="R13" s="48"/>
      <c r="T13" s="48"/>
    </row>
    <row r="14" spans="1:20">
      <c r="A14" s="46" t="s">
        <v>102</v>
      </c>
      <c r="B14" s="46" t="str">
        <f>$D$4&amp;C14</f>
        <v>VW2024</v>
      </c>
      <c r="C14" s="49">
        <v>2024</v>
      </c>
      <c r="E14" s="54">
        <f>VLOOKUP($B14,Übersicht_NZ!$A$3:$P$401,E$1,FALSE)/VLOOKUP($A14,Übersicht_NZ!$A$3:$P$401,TabelleP!E$1,FALSE)</f>
        <v>0.19455591820297538</v>
      </c>
      <c r="F14" s="54">
        <f>VLOOKUP($B14,Übersicht_NZ!$A$3:$P$401,F$1,FALSE)/VLOOKUP($A14,Übersicht_NZ!$A$3:$P$401,TabelleP!F$1,FALSE)</f>
        <v>0.18566342208401568</v>
      </c>
      <c r="G14" s="54">
        <f>VLOOKUP($B14,Übersicht_NZ!$A$3:$P$401,G$1,FALSE)/VLOOKUP($A14,Übersicht_NZ!$A$3:$P$401,TabelleP!G$1,FALSE)</f>
        <v>0.18260790467094193</v>
      </c>
      <c r="H14" s="54">
        <f>VLOOKUP($B14,Übersicht_NZ!$A$3:$P$401,H$1,FALSE)/VLOOKUP($A14,Übersicht_NZ!$A$3:$P$401,TabelleP!H$1,FALSE)</f>
        <v>0.20871486042895573</v>
      </c>
      <c r="I14" s="54">
        <f>VLOOKUP($B14,Übersicht_NZ!$A$3:$P$401,I$1,FALSE)/VLOOKUP($A14,Übersicht_NZ!$A$3:$P$401,TabelleP!I$1,FALSE)</f>
        <v>0.20148461457121708</v>
      </c>
      <c r="J14" s="54">
        <f>VLOOKUP($B14,Übersicht_NZ!$A$3:$P$401,J$1,FALSE)/VLOOKUP($A14,Übersicht_NZ!$A$3:$P$401,TabelleP!J$1,FALSE)</f>
        <v>0.20433257435366212</v>
      </c>
      <c r="K14" s="54">
        <f>VLOOKUP($B14,Übersicht_NZ!$A$3:$P$401,K$1,FALSE)/VLOOKUP($A14,Übersicht_NZ!$A$3:$P$401,TabelleP!K$1,FALSE)</f>
        <v>0.17370720590272093</v>
      </c>
      <c r="L14" s="54">
        <f>VLOOKUP($B14,Übersicht_NZ!$A$3:$P$401,L$1,FALSE)/VLOOKUP($A14,Übersicht_NZ!$A$3:$P$401,TabelleP!L$1,FALSE)</f>
        <v>0.17919441319264959</v>
      </c>
      <c r="M14" s="54">
        <f>VLOOKUP($B14,Übersicht_NZ!$A$3:$P$401,M$1,FALSE)/VLOOKUP($A14,Übersicht_NZ!$A$3:$P$401,TabelleP!M$1,FALSE)</f>
        <v>0.18632689803110397</v>
      </c>
      <c r="N14" s="54">
        <f>VLOOKUP($B14,Übersicht_NZ!$A$3:$P$401,N$1,FALSE)/VLOOKUP($A14,Übersicht_NZ!$A$3:$P$401,TabelleP!N$1,FALSE)</f>
        <v>0.18941170385185696</v>
      </c>
      <c r="O14" s="54">
        <f>VLOOKUP($B14,Übersicht_NZ!$A$3:$P$401,O$1,FALSE)/VLOOKUP($A14,Übersicht_NZ!$A$3:$P$401,TabelleP!O$1,FALSE)</f>
        <v>0.19468889034284217</v>
      </c>
      <c r="P14" s="54">
        <f>VLOOKUP($B14,Übersicht_NZ!$A$3:$P$401,P$1,FALSE)/VLOOKUP($A14,Übersicht_NZ!$A$3:$P$401,TabelleP!P$1,FALSE)</f>
        <v>0.18003212872851224</v>
      </c>
      <c r="R14" s="49"/>
      <c r="T14" s="48"/>
    </row>
    <row r="15" spans="1:20">
      <c r="A15" s="46" t="s">
        <v>127</v>
      </c>
      <c r="B15" s="46" t="str">
        <f>$D$4&amp;C15</f>
        <v>VW2025</v>
      </c>
      <c r="C15" s="49">
        <v>2025</v>
      </c>
      <c r="E15" s="54">
        <f>VLOOKUP($B15,Übersicht_NZ!$A$3:$P$451,E$1,FALSE)/VLOOKUP($A15,Übersicht_NZ!$A$3:$P$451,TabelleP!E$1,FALSE)</f>
        <v>0.22337218262377193</v>
      </c>
      <c r="F15" s="54">
        <f>VLOOKUP($B15,Übersicht_NZ!$A$3:$P$451,F$1,FALSE)/VLOOKUP($A15,Übersicht_NZ!$A$3:$P$451,TabelleP!F$1,FALSE)</f>
        <v>0.20172144282666615</v>
      </c>
      <c r="G15" s="54">
        <f>VLOOKUP($B15,Übersicht_NZ!$A$3:$P$451,G$1,FALSE)/VLOOKUP($A15,Übersicht_NZ!$A$3:$P$451,TabelleP!G$1,FALSE)</f>
        <v>0.20092939955896913</v>
      </c>
      <c r="H15" s="54">
        <f>VLOOKUP($B15,Übersicht_NZ!$A$3:$P$451,H$1,FALSE)/VLOOKUP($A15,Übersicht_NZ!$A$3:$P$451,TabelleP!H$1,FALSE)</f>
        <v>0.20349115058831285</v>
      </c>
      <c r="I15" s="54">
        <f>VLOOKUP($B15,Übersicht_NZ!$A$3:$P$451,I$1,FALSE)/VLOOKUP($A15,Übersicht_NZ!$A$3:$P$451,TabelleP!I$1,FALSE)</f>
        <v>0.20914595669816169</v>
      </c>
      <c r="J15" s="54">
        <f>VLOOKUP($B15,Übersicht_NZ!$A$3:$P$451,J$1,FALSE)/VLOOKUP($A15,Übersicht_NZ!$A$3:$P$451,TabelleP!J$1,FALSE)</f>
        <v>0.18815502375162474</v>
      </c>
      <c r="K15" s="54">
        <f>VLOOKUP($B15,Übersicht_NZ!$A$3:$P$451,K$1,FALSE)/VLOOKUP($A15,Übersicht_NZ!$A$3:$P$451,TabelleP!K$1,FALSE)</f>
        <v>0.1961390019712842</v>
      </c>
      <c r="L15" s="54">
        <f>VLOOKUP($B15,Übersicht_NZ!$A$3:$P$451,L$1,FALSE)/VLOOKUP($A15,Übersicht_NZ!$A$3:$P$451,TabelleP!L$1,FALSE)</f>
        <v>0.18079998455814583</v>
      </c>
      <c r="M15" s="54">
        <f>VLOOKUP($B15,Übersicht_NZ!$A$3:$P$451,M$1,FALSE)/VLOOKUP($A15,Übersicht_NZ!$A$3:$P$451,TabelleP!M$1,FALSE)</f>
        <v>0.19201538670561463</v>
      </c>
      <c r="N15" s="54">
        <f>VLOOKUP($B15,Übersicht_NZ!$A$3:$P$451,N$1,FALSE)/VLOOKUP($A15,Übersicht_NZ!$A$3:$P$451,TabelleP!N$1,FALSE)</f>
        <v>0.19299332754974355</v>
      </c>
      <c r="O15" s="54">
        <f>VLOOKUP($B15,Übersicht_NZ!$A$3:$P$451,O$1,FALSE)/VLOOKUP($A15,Übersicht_NZ!$A$3:$P$451,TabelleP!O$1,FALSE)</f>
        <v>0.19090361469815018</v>
      </c>
      <c r="P15" s="54">
        <f>VLOOKUP($B15,Übersicht_NZ!$A$3:$P$451,P$1,FALSE)/VLOOKUP($A15,Übersicht_NZ!$A$3:$P$451,TabelleP!P$1,FALSE)</f>
        <v>0.17870548086950525</v>
      </c>
      <c r="R15" s="49"/>
      <c r="T15" s="48"/>
    </row>
    <row r="16" spans="1:20">
      <c r="A16" s="46" t="s">
        <v>136</v>
      </c>
      <c r="B16" s="46" t="str">
        <f>$D$4&amp;C16</f>
        <v>VW2026</v>
      </c>
      <c r="C16" s="49">
        <v>2026</v>
      </c>
      <c r="E16" s="54">
        <f>VLOOKUP($B16,Übersicht_NZ!$A$3:$P$510,E$1,FALSE)/VLOOKUP($A16,Übersicht_NZ!$A$3:$P$510,TabelleP!E$1,FALSE)</f>
        <v>0.19734922492409052</v>
      </c>
      <c r="F16" s="54">
        <f>VLOOKUP($B16,Übersicht_NZ!$A$3:$P$510,F$1,FALSE)/VLOOKUP($A16,Übersicht_NZ!$A$3:$P$510,TabelleP!F$1,FALSE)</f>
        <v>0.19016197896450854</v>
      </c>
      <c r="G16" s="54"/>
      <c r="H16" s="54"/>
      <c r="I16" s="54"/>
      <c r="J16" s="54"/>
      <c r="K16" s="54"/>
      <c r="L16" s="54"/>
      <c r="M16" s="54"/>
      <c r="N16" s="54"/>
      <c r="O16" s="54"/>
      <c r="P16" s="54"/>
      <c r="R16" s="48"/>
      <c r="T16" s="48"/>
    </row>
    <row r="17" spans="3:20">
      <c r="C17" s="49"/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4"/>
      <c r="R17" s="48"/>
      <c r="T17" s="48"/>
    </row>
    <row r="18" spans="3:20">
      <c r="C18" s="49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4"/>
      <c r="P18" s="54"/>
      <c r="R18" s="48"/>
      <c r="T18" s="48"/>
    </row>
    <row r="19" spans="3:20">
      <c r="C19" s="49"/>
      <c r="E19" s="54"/>
      <c r="F19" s="54"/>
      <c r="G19" s="54"/>
      <c r="H19" s="54"/>
      <c r="I19" s="54"/>
      <c r="J19" s="54"/>
      <c r="K19" s="54"/>
      <c r="L19" s="54"/>
      <c r="M19" s="54"/>
      <c r="N19" s="54"/>
      <c r="O19" s="54"/>
      <c r="P19" s="54"/>
      <c r="R19" s="48"/>
      <c r="T19" s="48"/>
    </row>
    <row r="20" spans="3:20">
      <c r="R20" s="48"/>
      <c r="T20" s="48"/>
    </row>
    <row r="21" spans="3:20">
      <c r="D21" s="46" t="str">
        <f>Herstellergrafiken!H4</f>
        <v>VW</v>
      </c>
      <c r="R21" s="48"/>
      <c r="T21" s="48"/>
    </row>
    <row r="22" spans="3:20">
      <c r="R22" s="48"/>
      <c r="T22" s="48"/>
    </row>
    <row r="23" spans="3:20">
      <c r="R23" s="48"/>
      <c r="T23" s="48"/>
    </row>
    <row r="24" spans="3:20">
      <c r="R24" s="48"/>
      <c r="T24" s="48"/>
    </row>
    <row r="25" spans="3:20">
      <c r="R25" s="48"/>
      <c r="T25" s="48"/>
    </row>
    <row r="26" spans="3:20">
      <c r="R26" s="49"/>
      <c r="T26" s="48"/>
    </row>
    <row r="27" spans="3:20">
      <c r="R27" s="48"/>
      <c r="T27" s="48"/>
    </row>
    <row r="28" spans="3:20">
      <c r="R28" s="48"/>
      <c r="T28" s="48"/>
    </row>
    <row r="29" spans="3:20">
      <c r="R29" s="49"/>
      <c r="T29" s="48"/>
    </row>
    <row r="30" spans="3:20">
      <c r="R30" s="49"/>
      <c r="T30" s="48"/>
    </row>
    <row r="31" spans="3:20">
      <c r="R31" s="48"/>
      <c r="T31" s="48"/>
    </row>
    <row r="32" spans="3:20">
      <c r="R32" s="48"/>
      <c r="T32" s="48"/>
    </row>
    <row r="33" spans="18:20">
      <c r="R33" s="53"/>
      <c r="T33" s="48"/>
    </row>
    <row r="34" spans="18:20">
      <c r="R34" s="53"/>
      <c r="T34" s="53"/>
    </row>
    <row r="35" spans="18:20">
      <c r="R35" s="48"/>
    </row>
    <row r="36" spans="18:20">
      <c r="R36" s="48"/>
    </row>
    <row r="37" spans="18:20">
      <c r="R37" s="49"/>
    </row>
    <row r="38" spans="18:20">
      <c r="R38" s="49"/>
    </row>
    <row r="39" spans="18:20">
      <c r="R39" s="48"/>
    </row>
    <row r="40" spans="18:20">
      <c r="R40" s="48"/>
    </row>
    <row r="41" spans="18:20">
      <c r="R41" s="48"/>
    </row>
    <row r="42" spans="18:20">
      <c r="R42" s="48"/>
    </row>
    <row r="43" spans="18:20">
      <c r="R43" s="48"/>
    </row>
    <row r="44" spans="18:20">
      <c r="R44" s="48"/>
    </row>
    <row r="45" spans="18:20">
      <c r="R45" s="48"/>
    </row>
    <row r="46" spans="18:20">
      <c r="R46" s="48"/>
    </row>
    <row r="47" spans="18:20">
      <c r="R47" s="48"/>
    </row>
    <row r="48" spans="18:20">
      <c r="R48" s="48"/>
    </row>
    <row r="49" spans="18:18">
      <c r="R49" s="48"/>
    </row>
    <row r="50" spans="18:18">
      <c r="R50" s="48"/>
    </row>
    <row r="51" spans="18:18">
      <c r="R51" s="48"/>
    </row>
    <row r="52" spans="18:18">
      <c r="R52" s="48"/>
    </row>
    <row r="53" spans="18:18">
      <c r="R53" s="48"/>
    </row>
    <row r="54" spans="18:18">
      <c r="R54" s="48"/>
    </row>
    <row r="55" spans="18:18">
      <c r="R55" s="48"/>
    </row>
    <row r="56" spans="18:18">
      <c r="R56" s="46">
        <v>8</v>
      </c>
    </row>
    <row r="57" spans="18:18">
      <c r="R57" s="46">
        <v>9</v>
      </c>
    </row>
    <row r="58" spans="18:18">
      <c r="R58" s="46">
        <v>10</v>
      </c>
    </row>
    <row r="59" spans="18:18">
      <c r="R59" s="46">
        <v>11</v>
      </c>
    </row>
  </sheetData>
  <sheetProtection password="C6C6" sheet="1" objects="1" scenarios="1" selectLockedCells="1" selectUnlockedCells="1"/>
  <sortState ref="R12:R44">
    <sortCondition ref="R12:R44"/>
  </sortState>
  <dataValidations count="1">
    <dataValidation type="list" allowBlank="1" showInputMessage="1" showErrorMessage="1" sqref="R9:R10">
      <formula1>$R$12:$R$48</formula1>
    </dataValidation>
  </dataValidations>
  <pageMargins left="0.7" right="0.7" top="0.78740157499999996" bottom="0.78740157499999996" header="0.3" footer="0.3"/>
  <pageSetup paperSize="9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B2:V66"/>
  <sheetViews>
    <sheetView showGridLines="0" tabSelected="1" topLeftCell="B1" zoomScale="115" zoomScaleNormal="115" workbookViewId="0">
      <pane ySplit="4" topLeftCell="A5" activePane="bottomLeft" state="frozen"/>
      <selection pane="bottomLeft" activeCell="H4" sqref="H4:J4"/>
    </sheetView>
  </sheetViews>
  <sheetFormatPr baseColWidth="10" defaultRowHeight="15"/>
  <cols>
    <col min="1" max="1" width="0" hidden="1" customWidth="1"/>
    <col min="2" max="2" width="6.85546875" customWidth="1"/>
    <col min="3" max="3" width="25.7109375" customWidth="1"/>
    <col min="4" max="15" width="14.7109375" customWidth="1"/>
    <col min="22" max="22" width="11.42578125" customWidth="1"/>
  </cols>
  <sheetData>
    <row r="2" spans="8:22">
      <c r="K2" s="31"/>
    </row>
    <row r="3" spans="8:22" ht="15.75">
      <c r="I3" s="6" t="s">
        <v>76</v>
      </c>
      <c r="L3" s="8"/>
      <c r="M3" s="7"/>
    </row>
    <row r="4" spans="8:22" ht="26.25">
      <c r="H4" s="58" t="s">
        <v>65</v>
      </c>
      <c r="I4" s="59"/>
      <c r="J4" s="60"/>
      <c r="L4" s="9"/>
      <c r="M4" s="9"/>
    </row>
    <row r="6" spans="8:22">
      <c r="V6" s="2"/>
    </row>
    <row r="7" spans="8:22">
      <c r="V7" s="3"/>
    </row>
    <row r="8" spans="8:22">
      <c r="V8" s="1"/>
    </row>
    <row r="9" spans="8:22">
      <c r="V9" s="3"/>
    </row>
    <row r="10" spans="8:22">
      <c r="V10" s="3"/>
    </row>
    <row r="11" spans="8:22">
      <c r="V11" s="3"/>
    </row>
    <row r="12" spans="8:22">
      <c r="V12" s="3"/>
    </row>
    <row r="13" spans="8:22">
      <c r="V13" s="3"/>
    </row>
    <row r="14" spans="8:22">
      <c r="V14" s="3"/>
    </row>
    <row r="15" spans="8:22">
      <c r="V15" s="3"/>
    </row>
    <row r="16" spans="8:22">
      <c r="V16" s="1"/>
    </row>
    <row r="17" spans="2:22">
      <c r="V17" s="3"/>
    </row>
    <row r="18" spans="2:22">
      <c r="V18" s="3"/>
    </row>
    <row r="19" spans="2:22">
      <c r="V19" s="1"/>
    </row>
    <row r="20" spans="2:22">
      <c r="V20" s="3"/>
    </row>
    <row r="21" spans="2:22">
      <c r="V21" s="2"/>
    </row>
    <row r="22" spans="2:22">
      <c r="V22" s="3"/>
    </row>
    <row r="23" spans="2:22">
      <c r="V23" s="3"/>
    </row>
    <row r="24" spans="2:22">
      <c r="V24" s="1"/>
    </row>
    <row r="25" spans="2:22">
      <c r="V25" s="3"/>
    </row>
    <row r="26" spans="2:22">
      <c r="V26" s="3"/>
    </row>
    <row r="27" spans="2:22">
      <c r="V27" s="3"/>
    </row>
    <row r="28" spans="2:22">
      <c r="V28" s="3"/>
    </row>
    <row r="29" spans="2:22" ht="15.75">
      <c r="C29" s="14" t="str">
        <f>H4</f>
        <v>VW</v>
      </c>
      <c r="D29" s="6" t="s">
        <v>0</v>
      </c>
      <c r="E29" s="6" t="s">
        <v>1</v>
      </c>
      <c r="F29" s="6" t="s">
        <v>2</v>
      </c>
      <c r="G29" s="6" t="s">
        <v>3</v>
      </c>
      <c r="H29" s="6" t="s">
        <v>4</v>
      </c>
      <c r="I29" s="6" t="s">
        <v>5</v>
      </c>
      <c r="J29" s="6" t="s">
        <v>6</v>
      </c>
      <c r="K29" s="6" t="s">
        <v>7</v>
      </c>
      <c r="L29" s="6" t="s">
        <v>8</v>
      </c>
      <c r="M29" s="6" t="s">
        <v>9</v>
      </c>
      <c r="N29" s="6" t="s">
        <v>10</v>
      </c>
      <c r="O29" s="6" t="s">
        <v>11</v>
      </c>
      <c r="V29" s="3"/>
    </row>
    <row r="30" spans="2:22" ht="15.75">
      <c r="B30" s="4"/>
      <c r="C30" s="6">
        <f>Tabelle2!$B14</f>
        <v>2024</v>
      </c>
      <c r="D30" s="15">
        <f>Tabelle2!D14</f>
        <v>41548</v>
      </c>
      <c r="E30" s="15">
        <f>Tabelle2!E14</f>
        <v>40361</v>
      </c>
      <c r="F30" s="15">
        <f>Tabelle2!F14</f>
        <v>48180</v>
      </c>
      <c r="G30" s="15">
        <f>Tabelle2!G14</f>
        <v>50739</v>
      </c>
      <c r="H30" s="15">
        <f>Tabelle2!H14</f>
        <v>47636</v>
      </c>
      <c r="I30" s="15">
        <f>Tabelle2!I14</f>
        <v>60754</v>
      </c>
      <c r="J30" s="15">
        <f>Tabelle2!J14</f>
        <v>41388</v>
      </c>
      <c r="K30" s="15">
        <f>Tabelle2!K14</f>
        <v>35359</v>
      </c>
      <c r="L30" s="15">
        <f>Tabelle2!L14</f>
        <v>38914</v>
      </c>
      <c r="M30" s="15">
        <f>Tabelle2!M14</f>
        <v>43942</v>
      </c>
      <c r="N30" s="15">
        <f>Tabelle2!N14</f>
        <v>47610</v>
      </c>
      <c r="O30" s="15">
        <f>Tabelle2!O14</f>
        <v>40457</v>
      </c>
      <c r="V30" s="3"/>
    </row>
    <row r="31" spans="2:22" ht="15.75">
      <c r="B31" s="4"/>
      <c r="C31" s="6">
        <f>Tabelle2!$B15</f>
        <v>2025</v>
      </c>
      <c r="D31" s="15">
        <f>Tabelle2!D15</f>
        <v>46381</v>
      </c>
      <c r="E31" s="15">
        <f>Tabelle2!E15</f>
        <v>41037</v>
      </c>
      <c r="F31" s="15">
        <f>Tabelle2!F15</f>
        <v>50935</v>
      </c>
      <c r="G31" s="15">
        <f>Tabelle2!G15</f>
        <v>49393</v>
      </c>
      <c r="H31" s="15">
        <f>Tabelle2!H15</f>
        <v>50048</v>
      </c>
      <c r="I31" s="15">
        <f>Tabelle2!I15</f>
        <v>48204</v>
      </c>
      <c r="J31" s="15">
        <f>Tabelle2!J15</f>
        <v>51938</v>
      </c>
      <c r="K31" s="15">
        <f>Tabelle2!K15</f>
        <v>37467</v>
      </c>
      <c r="L31" s="15">
        <f>Tabelle2!L15</f>
        <v>45225</v>
      </c>
      <c r="M31" s="15">
        <f>Tabelle2!M15</f>
        <v>48274</v>
      </c>
      <c r="N31" s="15">
        <f>Tabelle2!N15</f>
        <v>47854</v>
      </c>
      <c r="O31" s="15">
        <f>Tabelle2!O15</f>
        <v>44040</v>
      </c>
      <c r="V31" s="3"/>
    </row>
    <row r="32" spans="2:22" ht="15.75">
      <c r="B32" s="4"/>
      <c r="C32" s="6">
        <f>Tabelle2!$B16</f>
        <v>2026</v>
      </c>
      <c r="D32" s="15">
        <f>Tabelle2!D16</f>
        <v>38282</v>
      </c>
      <c r="E32" s="15">
        <f>Tabelle2!E16</f>
        <v>40174</v>
      </c>
      <c r="F32" s="15"/>
      <c r="G32" s="15"/>
      <c r="H32" s="15"/>
      <c r="I32" s="15"/>
      <c r="J32" s="15"/>
      <c r="K32" s="15"/>
      <c r="L32" s="15"/>
      <c r="M32" s="15"/>
      <c r="N32" s="15"/>
      <c r="O32" s="15"/>
      <c r="V32" s="3"/>
    </row>
    <row r="33" spans="2:22" ht="15.75">
      <c r="B33" s="5"/>
      <c r="C33" s="28" t="s">
        <v>137</v>
      </c>
      <c r="D33" s="29">
        <f t="shared" ref="D33:E33" si="0">D32/D31-1</f>
        <v>-0.17461891722903777</v>
      </c>
      <c r="E33" s="29">
        <f t="shared" si="0"/>
        <v>-2.1029802373467854E-2</v>
      </c>
      <c r="F33" s="29"/>
      <c r="G33" s="29"/>
      <c r="H33" s="29"/>
      <c r="I33" s="29"/>
      <c r="J33" s="29"/>
      <c r="K33" s="29"/>
      <c r="L33" s="29"/>
      <c r="M33" s="29"/>
      <c r="N33" s="29"/>
      <c r="O33" s="29"/>
      <c r="V33" s="3"/>
    </row>
    <row r="34" spans="2:22" ht="15.75">
      <c r="C34" s="28" t="s">
        <v>138</v>
      </c>
      <c r="D34" s="29">
        <f>SUM($D$32:D32)/SUM($D$31:D31)-1</f>
        <v>-0.17461891722903777</v>
      </c>
      <c r="E34" s="29">
        <f>SUM($D$32:E32)/SUM($D$31:E31)-1</f>
        <v>-0.10251893202772888</v>
      </c>
      <c r="F34" s="29"/>
      <c r="G34" s="29"/>
      <c r="H34" s="29"/>
      <c r="I34" s="29"/>
      <c r="J34" s="29"/>
      <c r="K34" s="29"/>
      <c r="L34" s="29"/>
      <c r="M34" s="29"/>
      <c r="N34" s="29"/>
      <c r="O34" s="29"/>
      <c r="V34" s="3"/>
    </row>
    <row r="35" spans="2:22">
      <c r="V35" s="3"/>
    </row>
    <row r="36" spans="2:22">
      <c r="V36" s="3"/>
    </row>
    <row r="37" spans="2:22">
      <c r="V37" s="3"/>
    </row>
    <row r="38" spans="2:22">
      <c r="V38" s="3"/>
    </row>
    <row r="46" spans="2:22" ht="15.75" customHeight="1"/>
    <row r="58" spans="3:15"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</row>
    <row r="59" spans="3:15" ht="15.75">
      <c r="C59" s="11" t="str">
        <f>H4</f>
        <v>VW</v>
      </c>
      <c r="D59" s="6" t="s">
        <v>0</v>
      </c>
      <c r="E59" s="6" t="s">
        <v>1</v>
      </c>
      <c r="F59" s="6" t="s">
        <v>2</v>
      </c>
      <c r="G59" s="6" t="s">
        <v>3</v>
      </c>
      <c r="H59" s="6" t="s">
        <v>4</v>
      </c>
      <c r="I59" s="6" t="s">
        <v>5</v>
      </c>
      <c r="J59" s="6" t="s">
        <v>6</v>
      </c>
      <c r="K59" s="6" t="s">
        <v>7</v>
      </c>
      <c r="L59" s="6" t="s">
        <v>8</v>
      </c>
      <c r="M59" s="6" t="s">
        <v>9</v>
      </c>
      <c r="N59" s="6" t="s">
        <v>10</v>
      </c>
      <c r="O59" s="6" t="s">
        <v>11</v>
      </c>
    </row>
    <row r="60" spans="3:15" ht="15.75">
      <c r="C60" s="6">
        <f>TabelleP!C14</f>
        <v>2024</v>
      </c>
      <c r="D60" s="12">
        <f>TabelleP!E14</f>
        <v>0.19455591820297538</v>
      </c>
      <c r="E60" s="12">
        <f>TabelleP!F14</f>
        <v>0.18566342208401568</v>
      </c>
      <c r="F60" s="12">
        <f>TabelleP!G14</f>
        <v>0.18260790467094193</v>
      </c>
      <c r="G60" s="12">
        <f>TabelleP!H14</f>
        <v>0.20871486042895573</v>
      </c>
      <c r="H60" s="12">
        <f>TabelleP!I14</f>
        <v>0.20148461457121708</v>
      </c>
      <c r="I60" s="12">
        <f>TabelleP!J14</f>
        <v>0.20433257435366212</v>
      </c>
      <c r="J60" s="12">
        <f>TabelleP!K14</f>
        <v>0.17370720590272093</v>
      </c>
      <c r="K60" s="12">
        <f>TabelleP!L14</f>
        <v>0.17919441319264959</v>
      </c>
      <c r="L60" s="12">
        <f>TabelleP!M14</f>
        <v>0.18632689803110397</v>
      </c>
      <c r="M60" s="12">
        <f>TabelleP!N14</f>
        <v>0.18941170385185696</v>
      </c>
      <c r="N60" s="12">
        <f>TabelleP!O14</f>
        <v>0.19468889034284217</v>
      </c>
      <c r="O60" s="12">
        <f>TabelleP!P14</f>
        <v>0.18003212872851224</v>
      </c>
    </row>
    <row r="61" spans="3:15" ht="15.75">
      <c r="C61" s="6">
        <f>TabelleP!C15</f>
        <v>2025</v>
      </c>
      <c r="D61" s="12">
        <f>TabelleP!E15</f>
        <v>0.22337218262377193</v>
      </c>
      <c r="E61" s="12">
        <f>TabelleP!F15</f>
        <v>0.20172144282666615</v>
      </c>
      <c r="F61" s="12">
        <f>TabelleP!G15</f>
        <v>0.20092939955896913</v>
      </c>
      <c r="G61" s="12">
        <f>TabelleP!H15</f>
        <v>0.20349115058831285</v>
      </c>
      <c r="H61" s="12">
        <f>TabelleP!I15</f>
        <v>0.20914595669816169</v>
      </c>
      <c r="I61" s="12">
        <f>TabelleP!J15</f>
        <v>0.18815502375162474</v>
      </c>
      <c r="J61" s="12">
        <f>TabelleP!K15</f>
        <v>0.1961390019712842</v>
      </c>
      <c r="K61" s="12">
        <f>TabelleP!L15</f>
        <v>0.18079998455814583</v>
      </c>
      <c r="L61" s="12">
        <f>TabelleP!M15</f>
        <v>0.19201538670561463</v>
      </c>
      <c r="M61" s="12">
        <f>TabelleP!N15</f>
        <v>0.19299332754974355</v>
      </c>
      <c r="N61" s="12">
        <f>TabelleP!O15</f>
        <v>0.19090361469815018</v>
      </c>
      <c r="O61" s="12">
        <f>TabelleP!P15</f>
        <v>0.17870548086950525</v>
      </c>
    </row>
    <row r="62" spans="3:15" ht="15.75">
      <c r="C62" s="6">
        <f>TabelleP!C16</f>
        <v>2026</v>
      </c>
      <c r="D62" s="12">
        <f>TabelleP!E16</f>
        <v>0.19734922492409052</v>
      </c>
      <c r="E62" s="12">
        <f>TabelleP!F16</f>
        <v>0.19016197896450854</v>
      </c>
      <c r="F62" s="12"/>
      <c r="G62" s="12"/>
      <c r="H62" s="12"/>
      <c r="I62" s="12"/>
      <c r="J62" s="12"/>
      <c r="K62" s="12"/>
      <c r="L62" s="12"/>
      <c r="M62" s="12"/>
      <c r="N62" s="12"/>
      <c r="O62" s="12"/>
    </row>
    <row r="63" spans="3:15" ht="15.75"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</row>
    <row r="64" spans="3:15" ht="15.75">
      <c r="C64" s="13" t="s">
        <v>82</v>
      </c>
    </row>
    <row r="65" spans="3:3" ht="15.75">
      <c r="C65" s="26" t="s">
        <v>83</v>
      </c>
    </row>
    <row r="66" spans="3:3" ht="15.75">
      <c r="C66" s="27" t="s">
        <v>84</v>
      </c>
    </row>
  </sheetData>
  <sheetProtection password="C6C6" sheet="1" objects="1" scenarios="1" selectLockedCells="1"/>
  <mergeCells count="1">
    <mergeCell ref="H4:J4"/>
  </mergeCells>
  <conditionalFormatting sqref="D33:O34">
    <cfRule type="cellIs" dxfId="3" priority="5" operator="lessThan">
      <formula>0</formula>
    </cfRule>
    <cfRule type="cellIs" dxfId="2" priority="6" operator="greaterThan">
      <formula>0</formula>
    </cfRule>
  </conditionalFormatting>
  <conditionalFormatting sqref="D62:O62">
    <cfRule type="cellIs" dxfId="1" priority="3" operator="lessThan">
      <formula>D61</formula>
    </cfRule>
    <cfRule type="cellIs" dxfId="0" priority="4" operator="greaterThan">
      <formula>D61</formula>
    </cfRule>
  </conditionalFormatting>
  <dataValidations count="1">
    <dataValidation type="list" allowBlank="1" showInputMessage="1" showErrorMessage="1" sqref="H4:J4">
      <formula1>Marken</formula1>
    </dataValidation>
  </dataValidations>
  <pageMargins left="0.7" right="0.7" top="0.78740157499999996" bottom="0.78740157499999996" header="0.3" footer="0.3"/>
  <pageSetup paperSize="9" orientation="portrait" horizontalDpi="4294967293" verticalDpi="4294967293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AC13"/>
  <sheetViews>
    <sheetView workbookViewId="0">
      <selection sqref="A1:XFD1048576"/>
    </sheetView>
  </sheetViews>
  <sheetFormatPr baseColWidth="10" defaultRowHeight="15"/>
  <cols>
    <col min="1" max="1" width="11.42578125" style="46"/>
    <col min="2" max="2" width="12.85546875" style="46" customWidth="1"/>
    <col min="3" max="16384" width="11.42578125" style="46"/>
  </cols>
  <sheetData>
    <row r="1" spans="1:29">
      <c r="C1" s="46">
        <v>6</v>
      </c>
      <c r="D1" s="46">
        <v>7</v>
      </c>
      <c r="E1" s="46">
        <v>8</v>
      </c>
      <c r="F1" s="46">
        <v>9</v>
      </c>
      <c r="G1" s="46">
        <v>10</v>
      </c>
      <c r="H1" s="46">
        <v>11</v>
      </c>
      <c r="I1" s="46">
        <v>12</v>
      </c>
      <c r="J1" s="46">
        <v>13</v>
      </c>
      <c r="K1" s="46">
        <v>14</v>
      </c>
      <c r="L1" s="46">
        <v>15</v>
      </c>
      <c r="M1" s="46">
        <v>16</v>
      </c>
      <c r="N1" s="46">
        <v>5</v>
      </c>
      <c r="O1" s="46">
        <f>C1</f>
        <v>6</v>
      </c>
    </row>
    <row r="2" spans="1:29">
      <c r="C2" s="55" t="str">
        <f>HLOOKUP(C1,Übersicht_NZ!$A$1:$Q$2,2,FALSE)&amp;" "&amp;C3</f>
        <v>Feb 2025</v>
      </c>
      <c r="D2" s="55" t="str">
        <f>HLOOKUP(D1,Übersicht_NZ!$A$1:$Q$2,2,FALSE)&amp;" "&amp;D3</f>
        <v>Mrz 2025</v>
      </c>
      <c r="E2" s="55" t="str">
        <f>HLOOKUP(E1,Übersicht_NZ!$A$1:$Q$2,2,FALSE)&amp;" "&amp;E3</f>
        <v>Apr 2025</v>
      </c>
      <c r="F2" s="55" t="str">
        <f>HLOOKUP(F1,Übersicht_NZ!$A$1:$Q$2,2,FALSE)&amp;" "&amp;F3</f>
        <v>Mai 2025</v>
      </c>
      <c r="G2" s="55" t="str">
        <f>HLOOKUP(G1,Übersicht_NZ!$A$1:$Q$2,2,FALSE)&amp;" "&amp;G3</f>
        <v>Jun 2025</v>
      </c>
      <c r="H2" s="55" t="str">
        <f>HLOOKUP(H1,Übersicht_NZ!$A$1:$Q$2,2,FALSE)&amp;" "&amp;H3</f>
        <v>Jul 2025</v>
      </c>
      <c r="I2" s="55" t="str">
        <f>HLOOKUP(I1,Übersicht_NZ!$A$1:$Q$2,2,FALSE)&amp;" "&amp;I3</f>
        <v>Aug 2025</v>
      </c>
      <c r="J2" s="55" t="str">
        <f>HLOOKUP(J1,Übersicht_NZ!$A$1:$Q$2,2,FALSE)&amp;" "&amp;J3</f>
        <v>Sep 2025</v>
      </c>
      <c r="K2" s="55" t="str">
        <f>HLOOKUP(K1,Übersicht_NZ!$A$1:$Q$2,2,FALSE)&amp;" "&amp;K3</f>
        <v>Okt 2025</v>
      </c>
      <c r="L2" s="55" t="str">
        <f>HLOOKUP(L1,Übersicht_NZ!$A$1:$Q$2,2,FALSE)&amp;" "&amp;L3</f>
        <v>Nov 2025</v>
      </c>
      <c r="M2" s="55" t="str">
        <f>HLOOKUP(M1,Übersicht_NZ!$A$1:$Q$2,2,FALSE)&amp;" "&amp;M3</f>
        <v>Dez 2025</v>
      </c>
      <c r="N2" s="55" t="str">
        <f>HLOOKUP(N1,Übersicht_NZ!$A$1:$Q$2,2,FALSE)&amp;" "&amp;N3</f>
        <v>Jan 2026</v>
      </c>
      <c r="O2" s="55" t="str">
        <f>HLOOKUP(O1,Übersicht_NZ!$A$1:$Q$2,2,FALSE)&amp;" "&amp;O3</f>
        <v>Feb 2026</v>
      </c>
      <c r="P2" s="56"/>
      <c r="Q2" s="56"/>
      <c r="R2" s="56"/>
      <c r="S2" s="56"/>
      <c r="T2" s="56">
        <v>43252</v>
      </c>
      <c r="U2" s="56">
        <v>43282</v>
      </c>
      <c r="V2" s="56">
        <v>43313</v>
      </c>
      <c r="W2" s="56">
        <v>43344</v>
      </c>
      <c r="X2" s="56">
        <v>43374</v>
      </c>
      <c r="Y2" s="56">
        <v>43405</v>
      </c>
      <c r="Z2" s="56">
        <v>43435</v>
      </c>
      <c r="AA2" s="56">
        <v>43466</v>
      </c>
      <c r="AB2" s="56">
        <v>43497</v>
      </c>
      <c r="AC2" s="56">
        <v>43525</v>
      </c>
    </row>
    <row r="3" spans="1:29">
      <c r="C3" s="57">
        <v>2025</v>
      </c>
      <c r="D3" s="57">
        <v>2025</v>
      </c>
      <c r="E3" s="57">
        <v>2025</v>
      </c>
      <c r="F3" s="57">
        <v>2025</v>
      </c>
      <c r="G3" s="57">
        <v>2025</v>
      </c>
      <c r="H3" s="57">
        <v>2025</v>
      </c>
      <c r="I3" s="57">
        <v>2025</v>
      </c>
      <c r="J3" s="57">
        <v>2025</v>
      </c>
      <c r="K3" s="57">
        <v>2025</v>
      </c>
      <c r="L3" s="57">
        <v>2025</v>
      </c>
      <c r="M3" s="57">
        <v>2025</v>
      </c>
      <c r="N3" s="57">
        <v>2026</v>
      </c>
      <c r="O3" s="57">
        <v>2026</v>
      </c>
    </row>
    <row r="5" spans="1:29">
      <c r="B5" s="46" t="str">
        <f>'Vergleich drei Marken'!H5</f>
        <v>Audi</v>
      </c>
      <c r="C5" s="46">
        <f>VLOOKUP($B$5&amp;C$3,Übersicht_NZ!$A$3:$P$510,Vergleich_!C$1,FALSE)</f>
        <v>15891</v>
      </c>
      <c r="D5" s="46">
        <f>VLOOKUP($B$5&amp;D$3,Übersicht_NZ!$A$3:$P$510,Vergleich_!D$1,FALSE)</f>
        <v>17608</v>
      </c>
      <c r="E5" s="46">
        <f>VLOOKUP($B$5&amp;E$3,Übersicht_NZ!$A$3:$P$510,Vergleich_!E$1,FALSE)</f>
        <v>15509</v>
      </c>
      <c r="F5" s="46">
        <f>VLOOKUP($B$5&amp;F$3,Übersicht_NZ!$A$3:$P$510,Vergleich_!F$1,FALSE)</f>
        <v>17764</v>
      </c>
      <c r="G5" s="46">
        <f>VLOOKUP($B$5&amp;G$3,Übersicht_NZ!$A$3:$P$510,Vergleich_!G$1,FALSE)</f>
        <v>16314</v>
      </c>
      <c r="H5" s="46">
        <f>VLOOKUP($B$5&amp;H$3,Übersicht_NZ!$A$3:$P$510,Vergleich_!H$1,FALSE)</f>
        <v>17172</v>
      </c>
      <c r="I5" s="46">
        <f>VLOOKUP($B$5&amp;I$3,Übersicht_NZ!$A$3:$P$510,Vergleich_!I$1,FALSE)</f>
        <v>15344</v>
      </c>
      <c r="J5" s="46">
        <f>VLOOKUP($B$5&amp;J$3,Übersicht_NZ!$A$3:$P$510,Vergleich_!J$1,FALSE)</f>
        <v>15728</v>
      </c>
      <c r="K5" s="46">
        <f>VLOOKUP($B$5&amp;K$3,Übersicht_NZ!$A$3:$P$510,Vergleich_!K$1,FALSE)</f>
        <v>19091</v>
      </c>
      <c r="L5" s="46">
        <f>VLOOKUP($B$5&amp;L$3,Übersicht_NZ!$A$3:$P$510,Vergleich_!L$1,FALSE)</f>
        <v>19102</v>
      </c>
      <c r="M5" s="46">
        <f>VLOOKUP($B$5&amp;M$3,Übersicht_NZ!$A$3:$P$510,Vergleich_!M$1,FALSE)</f>
        <v>21694</v>
      </c>
      <c r="N5" s="46">
        <f>VLOOKUP($B$5&amp;N$3,Übersicht_NZ!$A$3:$P$510,Vergleich_!N$1,FALSE)</f>
        <v>14054</v>
      </c>
      <c r="O5" s="46">
        <f>VLOOKUP($B$5&amp;O$3,Übersicht_NZ!$A$3:$P$510,Vergleich_!O$1,FALSE)</f>
        <v>15519</v>
      </c>
    </row>
    <row r="6" spans="1:29">
      <c r="B6" s="46" t="str">
        <f>'Vergleich drei Marken'!H6</f>
        <v>BMW</v>
      </c>
      <c r="C6" s="46">
        <f>VLOOKUP($B$6&amp;C$3,Übersicht_NZ!$A$3:$P$510,Vergleich_!C$1,FALSE)</f>
        <v>17079</v>
      </c>
      <c r="D6" s="46">
        <f>VLOOKUP($B$6&amp;D$3,Übersicht_NZ!$A$3:$P$510,Vergleich_!D$1,FALSE)</f>
        <v>20857</v>
      </c>
      <c r="E6" s="46">
        <f>VLOOKUP($B$6&amp;E$3,Übersicht_NZ!$A$3:$P$510,Vergleich_!E$1,FALSE)</f>
        <v>22540</v>
      </c>
      <c r="F6" s="46">
        <f>VLOOKUP($B$6&amp;F$3,Übersicht_NZ!$A$3:$P$510,Vergleich_!F$1,FALSE)</f>
        <v>20354</v>
      </c>
      <c r="G6" s="46">
        <f>VLOOKUP($B$6&amp;G$3,Übersicht_NZ!$A$3:$P$510,Vergleich_!G$1,FALSE)</f>
        <v>22026</v>
      </c>
      <c r="H6" s="46">
        <f>VLOOKUP($B$6&amp;H$3,Übersicht_NZ!$A$3:$P$510,Vergleich_!H$1,FALSE)</f>
        <v>24523</v>
      </c>
      <c r="I6" s="46">
        <f>VLOOKUP($B$6&amp;I$3,Übersicht_NZ!$A$3:$P$510,Vergleich_!I$1,FALSE)</f>
        <v>18605</v>
      </c>
      <c r="J6" s="46">
        <f>VLOOKUP($B$6&amp;J$3,Übersicht_NZ!$A$3:$P$510,Vergleich_!J$1,FALSE)</f>
        <v>19388</v>
      </c>
      <c r="K6" s="46">
        <f>VLOOKUP($B$6&amp;K$3,Übersicht_NZ!$A$3:$P$510,Vergleich_!K$1,FALSE)</f>
        <v>23563</v>
      </c>
      <c r="L6" s="46">
        <f>VLOOKUP($B$6&amp;L$3,Übersicht_NZ!$A$3:$P$510,Vergleich_!L$1,FALSE)</f>
        <v>24373</v>
      </c>
      <c r="M6" s="46">
        <f>VLOOKUP($B$6&amp;M$3,Übersicht_NZ!$A$3:$P$510,Vergleich_!M$1,FALSE)</f>
        <v>24176</v>
      </c>
      <c r="N6" s="46">
        <f>VLOOKUP($B$6&amp;N$3,Übersicht_NZ!$A$3:$P$510,Vergleich_!N$1,FALSE)</f>
        <v>17105</v>
      </c>
      <c r="O6" s="46">
        <f>VLOOKUP($B$6&amp;O$3,Übersicht_NZ!$A$3:$P$510,Vergleich_!O$1,FALSE)</f>
        <v>17134</v>
      </c>
    </row>
    <row r="7" spans="1:29">
      <c r="B7" s="46" t="str">
        <f>'Vergleich drei Marken'!H7</f>
        <v>Mercedes</v>
      </c>
      <c r="C7" s="46">
        <f>VLOOKUP($B$7&amp;C$3,Übersicht_NZ!$A$3:$P$510,Vergleich_!C$1,FALSE)</f>
        <v>18792</v>
      </c>
      <c r="D7" s="46">
        <f>VLOOKUP($B$7&amp;D$3,Übersicht_NZ!$A$3:$P$510,Vergleich_!D$1,FALSE)</f>
        <v>22057</v>
      </c>
      <c r="E7" s="46">
        <f>VLOOKUP($B$7&amp;E$3,Übersicht_NZ!$A$3:$P$510,Vergleich_!E$1,FALSE)</f>
        <v>22196</v>
      </c>
      <c r="F7" s="46">
        <f>VLOOKUP($B$7&amp;F$3,Übersicht_NZ!$A$3:$P$510,Vergleich_!F$1,FALSE)</f>
        <v>21788</v>
      </c>
      <c r="G7" s="46">
        <f>VLOOKUP($B$7&amp;G$3,Übersicht_NZ!$A$3:$P$510,Vergleich_!G$1,FALSE)</f>
        <v>22404</v>
      </c>
      <c r="H7" s="46">
        <f>VLOOKUP($B$7&amp;H$3,Übersicht_NZ!$A$3:$P$510,Vergleich_!H$1,FALSE)</f>
        <v>24648</v>
      </c>
      <c r="I7" s="46">
        <f>VLOOKUP($B$7&amp;I$3,Übersicht_NZ!$A$3:$P$510,Vergleich_!I$1,FALSE)</f>
        <v>19148</v>
      </c>
      <c r="J7" s="46">
        <f>VLOOKUP($B$7&amp;J$3,Übersicht_NZ!$A$3:$P$510,Vergleich_!J$1,FALSE)</f>
        <v>20338</v>
      </c>
      <c r="K7" s="46">
        <f>VLOOKUP($B$7&amp;K$3,Übersicht_NZ!$A$3:$P$510,Vergleich_!K$1,FALSE)</f>
        <v>24225</v>
      </c>
      <c r="L7" s="46">
        <f>VLOOKUP($B$7&amp;L$3,Übersicht_NZ!$A$3:$P$510,Vergleich_!L$1,FALSE)</f>
        <v>24827</v>
      </c>
      <c r="M7" s="46">
        <f>VLOOKUP($B$7&amp;M$3,Übersicht_NZ!$A$3:$P$510,Vergleich_!M$1,FALSE)</f>
        <v>20265</v>
      </c>
      <c r="N7" s="46">
        <f>VLOOKUP($B$7&amp;N$3,Übersicht_NZ!$A$3:$P$510,Vergleich_!N$1,FALSE)</f>
        <v>18454</v>
      </c>
      <c r="O7" s="46">
        <f>VLOOKUP($B$7&amp;O$3,Übersicht_NZ!$A$3:$P$510,Vergleich_!O$1,FALSE)</f>
        <v>16931</v>
      </c>
    </row>
    <row r="10" spans="1:29">
      <c r="B10" s="46" t="s">
        <v>78</v>
      </c>
    </row>
    <row r="11" spans="1:29">
      <c r="A11" s="46" t="s">
        <v>70</v>
      </c>
      <c r="B11" s="46" t="str">
        <f>'Vergleich drei Marken'!H5</f>
        <v>Audi</v>
      </c>
      <c r="C11" s="54">
        <f>VLOOKUP($B$11&amp;C$3,Übersicht_NZ!$A$3:$P$510,Vergleich_!C$1,FALSE)/(VLOOKUP($A11&amp;C$3,Übersicht_NZ!$A$3:$Q$510,Vergleich_!C$1,FALSE))</f>
        <v>7.8113786289410819E-2</v>
      </c>
      <c r="D11" s="54">
        <f>VLOOKUP($B$11&amp;D$3,Übersicht_NZ!$A$3:$P$510,Vergleich_!D$1,FALSE)/(VLOOKUP($A11&amp;D$3,Übersicht_NZ!$A$3:$Q$510,Vergleich_!D$1,FALSE))</f>
        <v>6.9460388091377806E-2</v>
      </c>
      <c r="E11" s="54">
        <f>VLOOKUP($B$11&amp;E$3,Übersicht_NZ!$A$3:$P$510,Vergleich_!E$1,FALSE)/(VLOOKUP($A11&amp;E$3,Übersicht_NZ!$A$3:$Q$510,Vergleich_!E$1,FALSE))</f>
        <v>6.389456510991727E-2</v>
      </c>
      <c r="F11" s="54">
        <f>VLOOKUP($B$11&amp;F$3,Übersicht_NZ!$A$3:$P$510,Vergleich_!F$1,FALSE)/(VLOOKUP($A11&amp;F$3,Übersicht_NZ!$A$3:$Q$510,Vergleich_!F$1,FALSE))</f>
        <v>7.4234110749403462E-2</v>
      </c>
      <c r="G11" s="54">
        <f>VLOOKUP($B$11&amp;G$3,Übersicht_NZ!$A$3:$P$510,Vergleich_!G$1,FALSE)/(VLOOKUP($A11&amp;G$3,Übersicht_NZ!$A$3:$Q$510,Vergleich_!G$1,FALSE))</f>
        <v>6.3678554839515525E-2</v>
      </c>
      <c r="H11" s="54">
        <f>VLOOKUP($B$11&amp;H$3,Übersicht_NZ!$A$3:$P$510,Vergleich_!H$1,FALSE)/(VLOOKUP($A11&amp;H$3,Übersicht_NZ!$A$3:$Q$510,Vergleich_!H$1,FALSE))</f>
        <v>6.4848452806247681E-2</v>
      </c>
      <c r="I11" s="54">
        <f>VLOOKUP($B$11&amp;I$3,Übersicht_NZ!$A$3:$P$510,Vergleich_!I$1,FALSE)/(VLOOKUP($A11&amp;I$3,Übersicht_NZ!$A$3:$Q$510,Vergleich_!I$1,FALSE))</f>
        <v>7.4043690796172346E-2</v>
      </c>
      <c r="J11" s="54">
        <f>VLOOKUP($B$11&amp;J$3,Übersicht_NZ!$A$3:$P$510,Vergleich_!J$1,FALSE)/(VLOOKUP($A11&amp;J$3,Übersicht_NZ!$A$3:$Q$510,Vergleich_!J$1,FALSE))</f>
        <v>6.6777623042695564E-2</v>
      </c>
      <c r="K11" s="54">
        <f>VLOOKUP($B$11&amp;K$3,Übersicht_NZ!$A$3:$P$510,Vergleich_!K$1,FALSE)/(VLOOKUP($A11&amp;K$3,Übersicht_NZ!$A$3:$Q$510,Vergleich_!K$1,FALSE))</f>
        <v>7.6323395953352816E-2</v>
      </c>
      <c r="L11" s="54">
        <f>VLOOKUP($B$11&amp;L$3,Übersicht_NZ!$A$3:$P$510,Vergleich_!L$1,FALSE)/(VLOOKUP($A11&amp;L$3,Übersicht_NZ!$A$3:$Q$510,Vergleich_!L$1,FALSE))</f>
        <v>7.6203469886823763E-2</v>
      </c>
      <c r="M11" s="54">
        <f>VLOOKUP($B$11&amp;M$3,Übersicht_NZ!$A$3:$P$510,Vergleich_!M$1,FALSE)/(VLOOKUP($A11&amp;M$3,Übersicht_NZ!$A$3:$Q$510,Vergleich_!M$1,FALSE))</f>
        <v>8.8029897865191789E-2</v>
      </c>
      <c r="N11" s="54">
        <f>VLOOKUP($B$11&amp;N$3,Übersicht_NZ!$A$3:$P$510,Vergleich_!N$1,FALSE)/(VLOOKUP($A11&amp;N$3,Übersicht_NZ!$A$3:$Q$510,Vergleich_!N$1,FALSE))</f>
        <v>7.2450394626277836E-2</v>
      </c>
      <c r="O11" s="54">
        <f>VLOOKUP($B$11&amp;O$3,Übersicht_NZ!$A$3:$P$510,Vergleich_!O$1,FALSE)/(VLOOKUP($A11&amp;O$3,Übersicht_NZ!$A$3:$Q$510,Vergleich_!O$1,FALSE))</f>
        <v>7.3458549100169454E-2</v>
      </c>
    </row>
    <row r="12" spans="1:29">
      <c r="A12" s="46" t="s">
        <v>70</v>
      </c>
      <c r="B12" s="46" t="str">
        <f>'Vergleich drei Marken'!H6</f>
        <v>BMW</v>
      </c>
      <c r="C12" s="54">
        <f>VLOOKUP($B$12&amp;C$3,Übersicht_NZ!$A$3:$P$510,Vergleich_!C$1,FALSE)/(VLOOKUP($A12&amp;C$3,Übersicht_NZ!$A$3:$Q$510,Vergleich_!C$1,FALSE))</f>
        <v>8.3953518094320514E-2</v>
      </c>
      <c r="D12" s="54">
        <f>VLOOKUP($B$12&amp;D$3,Übersicht_NZ!$A$3:$P$510,Vergleich_!D$1,FALSE)/(VLOOKUP($A12&amp;D$3,Übersicht_NZ!$A$3:$Q$510,Vergleich_!D$1,FALSE))</f>
        <v>8.2277107815871595E-2</v>
      </c>
      <c r="E12" s="54">
        <f>VLOOKUP($B$12&amp;E$3,Übersicht_NZ!$A$3:$P$510,Vergleich_!E$1,FALSE)/(VLOOKUP($A12&amp;E$3,Übersicht_NZ!$A$3:$Q$510,Vergleich_!E$1,FALSE))</f>
        <v>9.2861144985333377E-2</v>
      </c>
      <c r="F12" s="54">
        <f>VLOOKUP($B$12&amp;F$3,Übersicht_NZ!$A$3:$P$510,Vergleich_!F$1,FALSE)/(VLOOKUP($A12&amp;F$3,Übersicht_NZ!$A$3:$Q$510,Vergleich_!F$1,FALSE))</f>
        <v>8.5057480871051458E-2</v>
      </c>
      <c r="G12" s="54">
        <f>VLOOKUP($B$12&amp;G$3,Übersicht_NZ!$A$3:$P$510,Vergleich_!G$1,FALSE)/(VLOOKUP($A12&amp;G$3,Übersicht_NZ!$A$3:$Q$510,Vergleich_!G$1,FALSE))</f>
        <v>8.5974245978617678E-2</v>
      </c>
      <c r="H12" s="54">
        <f>VLOOKUP($B$12&amp;H$3,Übersicht_NZ!$A$3:$P$510,Vergleich_!H$1,FALSE)/(VLOOKUP($A12&amp;H$3,Übersicht_NZ!$A$3:$Q$510,Vergleich_!H$1,FALSE))</f>
        <v>9.2608817153948988E-2</v>
      </c>
      <c r="I12" s="54">
        <f>VLOOKUP($B$12&amp;I$3,Übersicht_NZ!$A$3:$P$510,Vergleich_!I$1,FALSE)/(VLOOKUP($A12&amp;I$3,Übersicht_NZ!$A$3:$Q$510,Vergleich_!I$1,FALSE))</f>
        <v>8.9779905322131551E-2</v>
      </c>
      <c r="J12" s="54">
        <f>VLOOKUP($B$12&amp;J$3,Übersicht_NZ!$A$3:$P$510,Vergleich_!J$1,FALSE)/(VLOOKUP($A12&amp;J$3,Übersicht_NZ!$A$3:$Q$510,Vergleich_!J$1,FALSE))</f>
        <v>8.2317176726334026E-2</v>
      </c>
      <c r="K12" s="54">
        <f>VLOOKUP($B$12&amp;K$3,Übersicht_NZ!$A$3:$P$510,Vergleich_!K$1,FALSE)/(VLOOKUP($A12&amp;K$3,Übersicht_NZ!$A$3:$Q$510,Vergleich_!K$1,FALSE))</f>
        <v>9.4201884597394189E-2</v>
      </c>
      <c r="L12" s="54">
        <f>VLOOKUP($B$12&amp;L$3,Übersicht_NZ!$A$3:$P$510,Vergleich_!L$1,FALSE)/(VLOOKUP($A12&amp;L$3,Übersicht_NZ!$A$3:$Q$510,Vergleich_!L$1,FALSE))</f>
        <v>9.7231031910352608E-2</v>
      </c>
      <c r="M12" s="54">
        <f>VLOOKUP($B$12&amp;M$3,Übersicht_NZ!$A$3:$P$510,Vergleich_!M$1,FALSE)/(VLOOKUP($A12&amp;M$3,Übersicht_NZ!$A$3:$Q$510,Vergleich_!M$1,FALSE))</f>
        <v>9.810135571074384E-2</v>
      </c>
      <c r="N12" s="54">
        <f>VLOOKUP($B$12&amp;N$3,Übersicht_NZ!$A$3:$P$510,Vergleich_!N$1,FALSE)/(VLOOKUP($A12&amp;N$3,Übersicht_NZ!$A$3:$Q$510,Vergleich_!N$1,FALSE))</f>
        <v>8.8178739154865682E-2</v>
      </c>
      <c r="O12" s="54">
        <f>VLOOKUP($B$12&amp;O$3,Übersicht_NZ!$A$3:$P$510,Vergleich_!O$1,FALSE)/(VLOOKUP($A12&amp;O$3,Übersicht_NZ!$A$3:$Q$510,Vergleich_!O$1,FALSE))</f>
        <v>8.1103085268529121E-2</v>
      </c>
    </row>
    <row r="13" spans="1:29">
      <c r="A13" s="46" t="s">
        <v>70</v>
      </c>
      <c r="B13" s="46" t="str">
        <f>'Vergleich drei Marken'!H7</f>
        <v>Mercedes</v>
      </c>
      <c r="C13" s="54">
        <f>VLOOKUP($B$13&amp;C$3,Übersicht_NZ!$A$3:$P$510,Vergleich_!C$1,FALSE)/(VLOOKUP($A13&amp;C$3,Übersicht_NZ!$A$3:$Q$510,Vergleich_!C$1,FALSE))</f>
        <v>9.2373939459480719E-2</v>
      </c>
      <c r="D13" s="54">
        <f>VLOOKUP($B$13&amp;D$3,Übersicht_NZ!$A$3:$P$510,Vergleich_!D$1,FALSE)/(VLOOKUP($A13&amp;D$3,Übersicht_NZ!$A$3:$Q$510,Vergleich_!D$1,FALSE))</f>
        <v>8.7010891647632913E-2</v>
      </c>
      <c r="E13" s="54">
        <f>VLOOKUP($B$13&amp;E$3,Übersicht_NZ!$A$3:$P$510,Vergleich_!E$1,FALSE)/(VLOOKUP($A13&amp;E$3,Übersicht_NZ!$A$3:$Q$510,Vergleich_!E$1,FALSE))</f>
        <v>9.14439207672786E-2</v>
      </c>
      <c r="F13" s="54">
        <f>VLOOKUP($B$13&amp;F$3,Übersicht_NZ!$A$3:$P$510,Vergleich_!F$1,FALSE)/(VLOOKUP($A13&amp;F$3,Übersicht_NZ!$A$3:$Q$510,Vergleich_!F$1,FALSE))</f>
        <v>9.1050034058095169E-2</v>
      </c>
      <c r="G13" s="54">
        <f>VLOOKUP($B$13&amp;G$3,Übersicht_NZ!$A$3:$P$510,Vergleich_!G$1,FALSE)/(VLOOKUP($A13&amp;G$3,Übersicht_NZ!$A$3:$Q$510,Vergleich_!G$1,FALSE))</f>
        <v>8.7449696127528856E-2</v>
      </c>
      <c r="H13" s="54">
        <f>VLOOKUP($B$13&amp;H$3,Übersicht_NZ!$A$3:$P$510,Vergleich_!H$1,FALSE)/(VLOOKUP($A13&amp;H$3,Übersicht_NZ!$A$3:$Q$510,Vergleich_!H$1,FALSE))</f>
        <v>9.3080867969275158E-2</v>
      </c>
      <c r="I13" s="54">
        <f>VLOOKUP($B$13&amp;I$3,Übersicht_NZ!$A$3:$P$510,Vergleich_!I$1,FALSE)/(VLOOKUP($A13&amp;I$3,Übersicht_NZ!$A$3:$Q$510,Vergleich_!I$1,FALSE))</f>
        <v>9.2400194953409037E-2</v>
      </c>
      <c r="J13" s="54">
        <f>VLOOKUP($B$13&amp;J$3,Übersicht_NZ!$A$3:$P$510,Vergleich_!J$1,FALSE)/(VLOOKUP($A13&amp;J$3,Übersicht_NZ!$A$3:$Q$510,Vergleich_!J$1,FALSE))</f>
        <v>8.6350667436568052E-2</v>
      </c>
      <c r="K13" s="54">
        <f>VLOOKUP($B$13&amp;K$3,Übersicht_NZ!$A$3:$P$510,Vergleich_!K$1,FALSE)/(VLOOKUP($A13&amp;K$3,Übersicht_NZ!$A$3:$Q$510,Vergleich_!K$1,FALSE))</f>
        <v>9.684847661044324E-2</v>
      </c>
      <c r="L13" s="54">
        <f>VLOOKUP($B$13&amp;L$3,Übersicht_NZ!$A$3:$P$510,Vergleich_!L$1,FALSE)/(VLOOKUP($A13&amp;L$3,Übersicht_NZ!$A$3:$Q$510,Vergleich_!L$1,FALSE))</f>
        <v>9.9042170813536473E-2</v>
      </c>
      <c r="M13" s="54">
        <f>VLOOKUP($B$13&amp;M$3,Übersicht_NZ!$A$3:$P$510,Vergleich_!M$1,FALSE)/(VLOOKUP($A13&amp;M$3,Übersicht_NZ!$A$3:$Q$510,Vergleich_!M$1,FALSE))</f>
        <v>8.223130267530708E-2</v>
      </c>
      <c r="N13" s="54">
        <f>VLOOKUP($B$13&amp;N$3,Übersicht_NZ!$A$3:$P$510,Vergleich_!N$1,FALSE)/(VLOOKUP($A13&amp;N$3,Übersicht_NZ!$A$3:$Q$510,Vergleich_!N$1,FALSE))</f>
        <v>9.5133028492481217E-2</v>
      </c>
      <c r="O13" s="54">
        <f>VLOOKUP($B$13&amp;O$3,Übersicht_NZ!$A$3:$P$510,Vergleich_!O$1,FALSE)/(VLOOKUP($A13&amp;O$3,Übersicht_NZ!$A$3:$Q$510,Vergleich_!O$1,FALSE))</f>
        <v>8.0142193106190418E-2</v>
      </c>
    </row>
  </sheetData>
  <sheetProtection password="C6C6" sheet="1" objects="1" scenarios="1" selectLockedCells="1" selectUnlockedCells="1"/>
  <pageMargins left="0.7" right="0.7" top="0.78740157499999996" bottom="0.78740157499999996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C1:V67"/>
  <sheetViews>
    <sheetView showGridLines="0" topLeftCell="B4" zoomScaleNormal="100" workbookViewId="0">
      <pane ySplit="4" topLeftCell="A8" activePane="bottomLeft" state="frozen"/>
      <selection activeCell="A4" sqref="A4"/>
      <selection pane="bottomLeft" activeCell="H5" sqref="H5:J5"/>
    </sheetView>
  </sheetViews>
  <sheetFormatPr baseColWidth="10" defaultRowHeight="15"/>
  <cols>
    <col min="1" max="1" width="0" hidden="1" customWidth="1"/>
    <col min="2" max="2" width="13.42578125" customWidth="1"/>
    <col min="3" max="3" width="25.7109375" customWidth="1"/>
    <col min="4" max="16" width="14.7109375" customWidth="1"/>
    <col min="18" max="18" width="13" bestFit="1" customWidth="1"/>
    <col min="22" max="22" width="11.42578125" customWidth="1"/>
  </cols>
  <sheetData>
    <row r="1" spans="6:22" hidden="1"/>
    <row r="2" spans="6:22" hidden="1"/>
    <row r="3" spans="6:22" ht="15.75" hidden="1">
      <c r="I3" s="6"/>
      <c r="L3" s="8"/>
      <c r="M3" s="7"/>
    </row>
    <row r="4" spans="6:22" ht="15.75">
      <c r="I4" s="6"/>
      <c r="L4" s="8"/>
      <c r="M4" s="7"/>
    </row>
    <row r="5" spans="6:22" s="10" customFormat="1" ht="24.95" customHeight="1">
      <c r="F5" s="17"/>
      <c r="G5" s="18" t="s">
        <v>79</v>
      </c>
      <c r="H5" s="63" t="s">
        <v>13</v>
      </c>
      <c r="I5" s="63"/>
      <c r="J5" s="63"/>
      <c r="L5" s="9"/>
      <c r="M5" s="9"/>
    </row>
    <row r="6" spans="6:22" s="10" customFormat="1" ht="24.95" customHeight="1">
      <c r="F6" s="17"/>
      <c r="G6" s="18" t="s">
        <v>80</v>
      </c>
      <c r="H6" s="62" t="s">
        <v>15</v>
      </c>
      <c r="I6" s="62"/>
      <c r="J6" s="62"/>
      <c r="L6" s="9"/>
      <c r="M6" s="9"/>
    </row>
    <row r="7" spans="6:22" s="10" customFormat="1" ht="24.95" customHeight="1">
      <c r="F7" s="17"/>
      <c r="G7" s="18" t="s">
        <v>81</v>
      </c>
      <c r="H7" s="61" t="s">
        <v>35</v>
      </c>
      <c r="I7" s="61"/>
      <c r="J7" s="61"/>
      <c r="L7" s="9"/>
      <c r="M7" s="9"/>
    </row>
    <row r="9" spans="6:22">
      <c r="V9" s="2"/>
    </row>
    <row r="10" spans="6:22">
      <c r="V10" s="3"/>
    </row>
    <row r="11" spans="6:22">
      <c r="V11" s="1"/>
    </row>
    <row r="12" spans="6:22">
      <c r="V12" s="3"/>
    </row>
    <row r="13" spans="6:22">
      <c r="V13" s="3"/>
    </row>
    <row r="14" spans="6:22">
      <c r="V14" s="3"/>
    </row>
    <row r="15" spans="6:22">
      <c r="V15" s="3"/>
    </row>
    <row r="16" spans="6:22">
      <c r="V16" s="3"/>
    </row>
    <row r="17" spans="4:22">
      <c r="V17" s="3"/>
    </row>
    <row r="18" spans="4:22">
      <c r="V18" s="3"/>
    </row>
    <row r="19" spans="4:22">
      <c r="V19" s="1"/>
    </row>
    <row r="20" spans="4:22">
      <c r="V20" s="3"/>
    </row>
    <row r="21" spans="4:22">
      <c r="V21" s="3"/>
    </row>
    <row r="22" spans="4:22">
      <c r="V22" s="1"/>
    </row>
    <row r="23" spans="4:22">
      <c r="V23" s="3"/>
    </row>
    <row r="24" spans="4:22">
      <c r="V24" s="2"/>
    </row>
    <row r="25" spans="4:22">
      <c r="V25" s="3"/>
    </row>
    <row r="26" spans="4:22">
      <c r="V26" s="3"/>
    </row>
    <row r="27" spans="4:22">
      <c r="V27" s="1"/>
    </row>
    <row r="28" spans="4:22">
      <c r="V28" s="3"/>
    </row>
    <row r="29" spans="4:22">
      <c r="V29" s="3"/>
    </row>
    <row r="30" spans="4:22">
      <c r="V30" s="3"/>
    </row>
    <row r="31" spans="4:22">
      <c r="V31" s="3"/>
    </row>
    <row r="32" spans="4:22" ht="15.75">
      <c r="D32" s="16" t="str">
        <f>Vergleich_!C2</f>
        <v>Feb 2025</v>
      </c>
      <c r="E32" s="16" t="str">
        <f>Vergleich_!D2</f>
        <v>Mrz 2025</v>
      </c>
      <c r="F32" s="16" t="str">
        <f>Vergleich_!E2</f>
        <v>Apr 2025</v>
      </c>
      <c r="G32" s="16" t="str">
        <f>Vergleich_!F2</f>
        <v>Mai 2025</v>
      </c>
      <c r="H32" s="16" t="str">
        <f>Vergleich_!G2</f>
        <v>Jun 2025</v>
      </c>
      <c r="I32" s="16" t="str">
        <f>Vergleich_!H2</f>
        <v>Jul 2025</v>
      </c>
      <c r="J32" s="16" t="str">
        <f>Vergleich_!I2</f>
        <v>Aug 2025</v>
      </c>
      <c r="K32" s="16" t="str">
        <f>Vergleich_!J2</f>
        <v>Sep 2025</v>
      </c>
      <c r="L32" s="16" t="str">
        <f>Vergleich_!K2</f>
        <v>Okt 2025</v>
      </c>
      <c r="M32" s="16" t="str">
        <f>Vergleich_!L2</f>
        <v>Nov 2025</v>
      </c>
      <c r="N32" s="16" t="str">
        <f>Vergleich_!M2</f>
        <v>Dez 2025</v>
      </c>
      <c r="O32" s="16" t="str">
        <f>Vergleich_!N2</f>
        <v>Jan 2026</v>
      </c>
      <c r="P32" s="16" t="str">
        <f>Vergleich_!O2</f>
        <v>Feb 2026</v>
      </c>
      <c r="R32" s="22" t="str">
        <f>P32&amp;"/"&amp;25</f>
        <v>Feb 2026/25</v>
      </c>
      <c r="V32" s="3"/>
    </row>
    <row r="33" spans="3:22" ht="21">
      <c r="C33" s="19" t="str">
        <f>H5</f>
        <v>Audi</v>
      </c>
      <c r="D33" s="15">
        <f>Vergleich_!C5</f>
        <v>15891</v>
      </c>
      <c r="E33" s="15">
        <f>Vergleich_!D5</f>
        <v>17608</v>
      </c>
      <c r="F33" s="15">
        <f>Vergleich_!E5</f>
        <v>15509</v>
      </c>
      <c r="G33" s="15">
        <f>Vergleich_!F5</f>
        <v>17764</v>
      </c>
      <c r="H33" s="15">
        <f>Vergleich_!G5</f>
        <v>16314</v>
      </c>
      <c r="I33" s="15">
        <f>Vergleich_!H5</f>
        <v>17172</v>
      </c>
      <c r="J33" s="15">
        <f>Vergleich_!I5</f>
        <v>15344</v>
      </c>
      <c r="K33" s="15">
        <f>Vergleich_!J5</f>
        <v>15728</v>
      </c>
      <c r="L33" s="15">
        <f>Vergleich_!K5</f>
        <v>19091</v>
      </c>
      <c r="M33" s="15">
        <f>Vergleich_!L5</f>
        <v>19102</v>
      </c>
      <c r="N33" s="15">
        <f>Vergleich_!M5</f>
        <v>21694</v>
      </c>
      <c r="O33" s="15">
        <f>Vergleich_!N5</f>
        <v>14054</v>
      </c>
      <c r="P33" s="15">
        <f>Vergleich_!O5</f>
        <v>15519</v>
      </c>
      <c r="R33" s="23">
        <f>P33/D33-1</f>
        <v>-2.3409477062488193E-2</v>
      </c>
      <c r="V33" s="3"/>
    </row>
    <row r="34" spans="3:22" ht="21">
      <c r="C34" s="20" t="str">
        <f>H6</f>
        <v>BMW</v>
      </c>
      <c r="D34" s="15">
        <f>Vergleich_!C6</f>
        <v>17079</v>
      </c>
      <c r="E34" s="15">
        <f>Vergleich_!D6</f>
        <v>20857</v>
      </c>
      <c r="F34" s="15">
        <f>Vergleich_!E6</f>
        <v>22540</v>
      </c>
      <c r="G34" s="15">
        <f>Vergleich_!F6</f>
        <v>20354</v>
      </c>
      <c r="H34" s="15">
        <f>Vergleich_!G6</f>
        <v>22026</v>
      </c>
      <c r="I34" s="15">
        <f>Vergleich_!H6</f>
        <v>24523</v>
      </c>
      <c r="J34" s="15">
        <f>Vergleich_!I6</f>
        <v>18605</v>
      </c>
      <c r="K34" s="15">
        <f>Vergleich_!J6</f>
        <v>19388</v>
      </c>
      <c r="L34" s="15">
        <f>Vergleich_!K6</f>
        <v>23563</v>
      </c>
      <c r="M34" s="15">
        <f>Vergleich_!L6</f>
        <v>24373</v>
      </c>
      <c r="N34" s="15">
        <f>Vergleich_!M6</f>
        <v>24176</v>
      </c>
      <c r="O34" s="15">
        <f>Vergleich_!N6</f>
        <v>17105</v>
      </c>
      <c r="P34" s="15">
        <f>Vergleich_!O6</f>
        <v>17134</v>
      </c>
      <c r="R34" s="24">
        <f>P34/D34-1</f>
        <v>3.2203290590784306E-3</v>
      </c>
      <c r="V34" s="3"/>
    </row>
    <row r="35" spans="3:22" ht="21">
      <c r="C35" s="21" t="str">
        <f>H7</f>
        <v>Mercedes</v>
      </c>
      <c r="D35" s="15">
        <f>Vergleich_!C7</f>
        <v>18792</v>
      </c>
      <c r="E35" s="15">
        <f>Vergleich_!D7</f>
        <v>22057</v>
      </c>
      <c r="F35" s="15">
        <f>Vergleich_!E7</f>
        <v>22196</v>
      </c>
      <c r="G35" s="15">
        <f>Vergleich_!F7</f>
        <v>21788</v>
      </c>
      <c r="H35" s="15">
        <f>Vergleich_!G7</f>
        <v>22404</v>
      </c>
      <c r="I35" s="15">
        <f>Vergleich_!H7</f>
        <v>24648</v>
      </c>
      <c r="J35" s="15">
        <f>Vergleich_!I7</f>
        <v>19148</v>
      </c>
      <c r="K35" s="15">
        <f>Vergleich_!J7</f>
        <v>20338</v>
      </c>
      <c r="L35" s="15">
        <f>Vergleich_!K7</f>
        <v>24225</v>
      </c>
      <c r="M35" s="15">
        <f>Vergleich_!L7</f>
        <v>24827</v>
      </c>
      <c r="N35" s="15">
        <f>Vergleich_!M7</f>
        <v>20265</v>
      </c>
      <c r="O35" s="15">
        <f>Vergleich_!N7</f>
        <v>18454</v>
      </c>
      <c r="P35" s="15">
        <f>Vergleich_!O7</f>
        <v>16931</v>
      </c>
      <c r="R35" s="25">
        <f>P35/D35-1</f>
        <v>-9.9031502767134905E-2</v>
      </c>
      <c r="V35" s="3"/>
    </row>
    <row r="36" spans="3:22">
      <c r="V36" s="3"/>
    </row>
    <row r="37" spans="3:22">
      <c r="V37" s="3"/>
    </row>
    <row r="38" spans="3:22">
      <c r="V38" s="3"/>
    </row>
    <row r="39" spans="3:22">
      <c r="V39" s="3"/>
    </row>
    <row r="40" spans="3:22">
      <c r="V40" s="3"/>
    </row>
    <row r="41" spans="3:22">
      <c r="V41" s="3"/>
    </row>
    <row r="42" spans="3:22">
      <c r="V42" s="3"/>
    </row>
    <row r="59" spans="3:16"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</row>
    <row r="60" spans="3:16" ht="15.75">
      <c r="D60" s="16" t="str">
        <f>D32</f>
        <v>Feb 2025</v>
      </c>
      <c r="E60" s="16" t="str">
        <f t="shared" ref="E60:O60" si="0">E32</f>
        <v>Mrz 2025</v>
      </c>
      <c r="F60" s="16" t="str">
        <f t="shared" si="0"/>
        <v>Apr 2025</v>
      </c>
      <c r="G60" s="16" t="str">
        <f t="shared" si="0"/>
        <v>Mai 2025</v>
      </c>
      <c r="H60" s="16" t="str">
        <f t="shared" si="0"/>
        <v>Jun 2025</v>
      </c>
      <c r="I60" s="16" t="str">
        <f t="shared" si="0"/>
        <v>Jul 2025</v>
      </c>
      <c r="J60" s="16" t="str">
        <f t="shared" si="0"/>
        <v>Aug 2025</v>
      </c>
      <c r="K60" s="16" t="str">
        <f t="shared" si="0"/>
        <v>Sep 2025</v>
      </c>
      <c r="L60" s="16" t="str">
        <f t="shared" si="0"/>
        <v>Okt 2025</v>
      </c>
      <c r="M60" s="16" t="str">
        <f t="shared" si="0"/>
        <v>Nov 2025</v>
      </c>
      <c r="N60" s="16" t="str">
        <f t="shared" si="0"/>
        <v>Dez 2025</v>
      </c>
      <c r="O60" s="16" t="str">
        <f t="shared" si="0"/>
        <v>Jan 2026</v>
      </c>
      <c r="P60" s="16" t="str">
        <f>P32</f>
        <v>Feb 2026</v>
      </c>
    </row>
    <row r="61" spans="3:16" ht="21">
      <c r="C61" s="19" t="str">
        <f>H5</f>
        <v>Audi</v>
      </c>
      <c r="D61" s="12">
        <f>Vergleich_!C11</f>
        <v>7.8113786289410819E-2</v>
      </c>
      <c r="E61" s="12">
        <f>Vergleich_!D11</f>
        <v>6.9460388091377806E-2</v>
      </c>
      <c r="F61" s="12">
        <f>Vergleich_!E11</f>
        <v>6.389456510991727E-2</v>
      </c>
      <c r="G61" s="12">
        <f>Vergleich_!F11</f>
        <v>7.4234110749403462E-2</v>
      </c>
      <c r="H61" s="12">
        <f>Vergleich_!G11</f>
        <v>6.3678554839515525E-2</v>
      </c>
      <c r="I61" s="12">
        <f>Vergleich_!H11</f>
        <v>6.4848452806247681E-2</v>
      </c>
      <c r="J61" s="12">
        <f>Vergleich_!I11</f>
        <v>7.4043690796172346E-2</v>
      </c>
      <c r="K61" s="12">
        <f>Vergleich_!J11</f>
        <v>6.6777623042695564E-2</v>
      </c>
      <c r="L61" s="12">
        <f>Vergleich_!K11</f>
        <v>7.6323395953352816E-2</v>
      </c>
      <c r="M61" s="12">
        <f>Vergleich_!L11</f>
        <v>7.6203469886823763E-2</v>
      </c>
      <c r="N61" s="12">
        <f>Vergleich_!M11</f>
        <v>8.8029897865191789E-2</v>
      </c>
      <c r="O61" s="12">
        <f>Vergleich_!N11</f>
        <v>7.2450394626277836E-2</v>
      </c>
      <c r="P61" s="12">
        <f>Vergleich_!O11</f>
        <v>7.3458549100169454E-2</v>
      </c>
    </row>
    <row r="62" spans="3:16" ht="21">
      <c r="C62" s="20" t="str">
        <f>H6</f>
        <v>BMW</v>
      </c>
      <c r="D62" s="12">
        <f>Vergleich_!C12</f>
        <v>8.3953518094320514E-2</v>
      </c>
      <c r="E62" s="12">
        <f>Vergleich_!D12</f>
        <v>8.2277107815871595E-2</v>
      </c>
      <c r="F62" s="12">
        <f>Vergleich_!E12</f>
        <v>9.2861144985333377E-2</v>
      </c>
      <c r="G62" s="12">
        <f>Vergleich_!F12</f>
        <v>8.5057480871051458E-2</v>
      </c>
      <c r="H62" s="12">
        <f>Vergleich_!G12</f>
        <v>8.5974245978617678E-2</v>
      </c>
      <c r="I62" s="12">
        <f>Vergleich_!H12</f>
        <v>9.2608817153948988E-2</v>
      </c>
      <c r="J62" s="12">
        <f>Vergleich_!I12</f>
        <v>8.9779905322131551E-2</v>
      </c>
      <c r="K62" s="12">
        <f>Vergleich_!J12</f>
        <v>8.2317176726334026E-2</v>
      </c>
      <c r="L62" s="12">
        <f>Vergleich_!K12</f>
        <v>9.4201884597394189E-2</v>
      </c>
      <c r="M62" s="12">
        <f>Vergleich_!L12</f>
        <v>9.7231031910352608E-2</v>
      </c>
      <c r="N62" s="12">
        <f>Vergleich_!M12</f>
        <v>9.810135571074384E-2</v>
      </c>
      <c r="O62" s="12">
        <f>Vergleich_!N12</f>
        <v>8.8178739154865682E-2</v>
      </c>
      <c r="P62" s="12">
        <f>Vergleich_!O12</f>
        <v>8.1103085268529121E-2</v>
      </c>
    </row>
    <row r="63" spans="3:16" ht="21">
      <c r="C63" s="21" t="str">
        <f>H7</f>
        <v>Mercedes</v>
      </c>
      <c r="D63" s="12">
        <f>Vergleich_!C13</f>
        <v>9.2373939459480719E-2</v>
      </c>
      <c r="E63" s="12">
        <f>Vergleich_!D13</f>
        <v>8.7010891647632913E-2</v>
      </c>
      <c r="F63" s="12">
        <f>Vergleich_!E13</f>
        <v>9.14439207672786E-2</v>
      </c>
      <c r="G63" s="12">
        <f>Vergleich_!F13</f>
        <v>9.1050034058095169E-2</v>
      </c>
      <c r="H63" s="12">
        <f>Vergleich_!G13</f>
        <v>8.7449696127528856E-2</v>
      </c>
      <c r="I63" s="12">
        <f>Vergleich_!H13</f>
        <v>9.3080867969275158E-2</v>
      </c>
      <c r="J63" s="12">
        <f>Vergleich_!I13</f>
        <v>9.2400194953409037E-2</v>
      </c>
      <c r="K63" s="12">
        <f>Vergleich_!J13</f>
        <v>8.6350667436568052E-2</v>
      </c>
      <c r="L63" s="12">
        <f>Vergleich_!K13</f>
        <v>9.684847661044324E-2</v>
      </c>
      <c r="M63" s="12">
        <f>Vergleich_!L13</f>
        <v>9.9042170813536473E-2</v>
      </c>
      <c r="N63" s="12">
        <f>Vergleich_!M13</f>
        <v>8.223130267530708E-2</v>
      </c>
      <c r="O63" s="12">
        <f>Vergleich_!N13</f>
        <v>9.5133028492481217E-2</v>
      </c>
      <c r="P63" s="12">
        <f>Vergleich_!O13</f>
        <v>8.0142193106190418E-2</v>
      </c>
    </row>
    <row r="64" spans="3:16" ht="15.75"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</row>
    <row r="67" spans="4:16">
      <c r="D67" s="30"/>
      <c r="E67" s="30"/>
      <c r="F67" s="30"/>
      <c r="G67" s="30"/>
      <c r="H67" s="30"/>
      <c r="I67" s="30"/>
      <c r="J67" s="30"/>
      <c r="K67" s="30"/>
      <c r="L67" s="30"/>
      <c r="M67" s="30"/>
      <c r="N67" s="30"/>
      <c r="O67" s="30"/>
      <c r="P67" s="30"/>
    </row>
  </sheetData>
  <sheetProtection password="C6C6" sheet="1" objects="1" scenarios="1" selectLockedCells="1"/>
  <mergeCells count="3">
    <mergeCell ref="H7:J7"/>
    <mergeCell ref="H6:J6"/>
    <mergeCell ref="H5:J5"/>
  </mergeCells>
  <dataValidations count="2">
    <dataValidation type="list" allowBlank="1" showInputMessage="1" showErrorMessage="1" sqref="H5:J6">
      <formula1>Marken</formula1>
    </dataValidation>
    <dataValidation type="list" allowBlank="1" showInputMessage="1" showErrorMessage="1" sqref="H7:J7">
      <formula1>Marken</formula1>
    </dataValidation>
  </dataValidations>
  <pageMargins left="0.7" right="0.7" top="0.78740157499999996" bottom="0.78740157499999996" header="0.3" footer="0.3"/>
  <pageSetup paperSize="9" orientation="portrait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6</vt:i4>
      </vt:variant>
      <vt:variant>
        <vt:lpstr>Benannte Bereiche</vt:lpstr>
      </vt:variant>
      <vt:variant>
        <vt:i4>2</vt:i4>
      </vt:variant>
    </vt:vector>
  </HeadingPairs>
  <TitlesOfParts>
    <vt:vector size="8" baseType="lpstr">
      <vt:lpstr>Übersicht_NZ</vt:lpstr>
      <vt:lpstr>Tabelle2</vt:lpstr>
      <vt:lpstr>TabelleP</vt:lpstr>
      <vt:lpstr>Herstellergrafiken</vt:lpstr>
      <vt:lpstr>Vergleich_</vt:lpstr>
      <vt:lpstr>Vergleich drei Marken</vt:lpstr>
      <vt:lpstr>TabelleP!Marken</vt:lpstr>
      <vt:lpstr>Marken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ulrich.winzen@gmx.de</dc:creator>
  <cp:lastModifiedBy>Ulrich Winzen</cp:lastModifiedBy>
  <cp:lastPrinted>2026-03-04T11:32:16Z</cp:lastPrinted>
  <dcterms:created xsi:type="dcterms:W3CDTF">2018-11-04T10:25:19Z</dcterms:created>
  <dcterms:modified xsi:type="dcterms:W3CDTF">2026-03-04T12:06:50Z</dcterms:modified>
</cp:coreProperties>
</file>